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mc:AlternateContent xmlns:mc="http://schemas.openxmlformats.org/markup-compatibility/2006">
    <mc:Choice Requires="x15">
      <x15ac:absPath xmlns:x15ac="http://schemas.microsoft.com/office/spreadsheetml/2010/11/ac" url="https://365tno.sharepoint.com/teams/P060.65851/TeamDocuments/Team/Work/Uitgwerkte EOL scenario's/"/>
    </mc:Choice>
  </mc:AlternateContent>
  <xr:revisionPtr revIDLastSave="72" documentId="8_{8CD642BA-4512-4C3A-B8A1-8583EE6BCEAA}" xr6:coauthVersionLast="47" xr6:coauthVersionMax="47" xr10:uidLastSave="{D103AD70-0C56-456D-AD7E-978DDCE4E666}"/>
  <bookViews>
    <workbookView xWindow="28695" yWindow="-5325" windowWidth="26010" windowHeight="20985" tabRatio="796" xr2:uid="{9927F07C-67FA-445E-8A99-0026FD0E8B7A}"/>
  </bookViews>
  <sheets>
    <sheet name="EOL invulling totaal" sheetId="21" r:id="rId1"/>
    <sheet name="SP0 punt einde afval" sheetId="24" r:id="rId2"/>
    <sheet name="SP 1 Verdeling EOL" sheetId="12" r:id="rId3"/>
    <sheet name="SP 2 EOL efficientie " sheetId="13" r:id="rId4"/>
    <sheet name="SP 3 hergebruik" sheetId="14" r:id="rId5"/>
    <sheet name="SP 4 recycling" sheetId="15" r:id="rId6"/>
    <sheet name="SP 5 AVI" sheetId="16" r:id="rId7"/>
    <sheet name="Dropdowns" sheetId="25" r:id="rId8"/>
  </sheets>
  <definedNames>
    <definedName name="_ftn1" localSheetId="2">'SP 1 Verdeling EOL'!$E$26</definedName>
    <definedName name="_ftn1" localSheetId="3">'SP 2 EOL efficientie '!#REF!</definedName>
    <definedName name="_ftn1" localSheetId="4">'SP 3 hergebruik'!#REF!</definedName>
    <definedName name="_ftn1" localSheetId="5">'SP 4 recycling'!#REF!</definedName>
    <definedName name="_ftn1" localSheetId="6">'SP 5 AVI'!#REF!</definedName>
    <definedName name="_ftnref1" localSheetId="2">'SP 1 Verdeling EOL'!$F$16</definedName>
    <definedName name="_ftnref1" localSheetId="3">'SP 2 EOL efficientie '!#REF!</definedName>
    <definedName name="_ftnref1" localSheetId="4">'SP 3 hergebruik'!#REF!</definedName>
    <definedName name="_ftnref1" localSheetId="5">'SP 4 recycling'!#REF!</definedName>
    <definedName name="_ftnref1" localSheetId="6">'SP 5 AVI'!#REF!</definedName>
    <definedName name="_Toc149053134" localSheetId="4">'SP 3 hergebruik'!$D$22</definedName>
    <definedName name="_Toc149053134" localSheetId="5">'SP 4 recycling'!$D$20</definedName>
    <definedName name="_Toc149053134" localSheetId="6">'SP 5 AVI'!#REF!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3" i="21" l="1"/>
  <c r="F33" i="21"/>
  <c r="G7" i="15"/>
  <c r="H32" i="21"/>
  <c r="H27" i="21"/>
  <c r="H28" i="21"/>
  <c r="F27" i="21"/>
  <c r="F28" i="21"/>
  <c r="F22" i="21"/>
  <c r="F23" i="21"/>
  <c r="F32" i="21"/>
  <c r="F29" i="21"/>
  <c r="F24" i="21"/>
  <c r="F11" i="21"/>
  <c r="F12" i="21"/>
  <c r="F13" i="21"/>
  <c r="F14" i="21"/>
  <c r="H34" i="15"/>
  <c r="H33" i="15"/>
  <c r="H32" i="15"/>
  <c r="H31" i="15"/>
  <c r="H30" i="15"/>
  <c r="H39" i="14"/>
  <c r="H38" i="14"/>
  <c r="H37" i="14"/>
  <c r="H36" i="14"/>
  <c r="E42" i="14" s="1"/>
  <c r="F25" i="21" s="1"/>
  <c r="E15" i="13"/>
  <c r="E14" i="13"/>
  <c r="E13" i="13"/>
  <c r="E12" i="13"/>
  <c r="E11" i="13"/>
  <c r="E31" i="13" s="1"/>
  <c r="F15" i="21" s="1"/>
  <c r="F58" i="12"/>
  <c r="E37" i="15" l="1"/>
  <c r="F30" i="21" s="1"/>
  <c r="E34" i="13"/>
  <c r="F19" i="21" s="1"/>
  <c r="E35" i="13"/>
  <c r="F20" i="21" s="1"/>
  <c r="E33" i="13"/>
  <c r="F18" i="21" s="1"/>
  <c r="E16" i="13"/>
  <c r="E32" i="13"/>
  <c r="F17" i="21" s="1"/>
  <c r="E36" i="1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tc={1C1EB75D-D9F4-4B8D-99F9-2E9EDAAB8C29}</author>
  </authors>
  <commentList>
    <comment ref="C27" authorId="0" shapeId="0" xr:uid="{1C1EB75D-D9F4-4B8D-99F9-2E9EDAAB8C29}">
      <text>
        <t>[Threaded comment]
Your version of Excel allows you to read this threaded comment; however, any edits to it will get removed if the file is opened in a newer version of Excel. Learn more: https://go.microsoft.com/fwlink/?linkid=870924
Comment:
    @scholtes hier ontbreekt twee keer het woord op volgens mij: er zijn op nationaal en/of op Euorpees...</t>
      </text>
    </comment>
  </commentList>
</comments>
</file>

<file path=xl/sharedStrings.xml><?xml version="1.0" encoding="utf-8"?>
<sst xmlns="http://schemas.openxmlformats.org/spreadsheetml/2006/main" count="529" uniqueCount="323">
  <si>
    <t>Totaal</t>
  </si>
  <si>
    <t>ja</t>
  </si>
  <si>
    <t>stort</t>
  </si>
  <si>
    <t>EOL samenvatting per stroom</t>
  </si>
  <si>
    <t>Omschrijving van de benodigde gegevens voor fortaire EOL scenario's</t>
  </si>
  <si>
    <t>Gele velden moeten door de invuller per EOL worden ingevuld, de donker gele velden linken naar de achterliggende onderbouwingsbladen</t>
  </si>
  <si>
    <t>Omschrijving</t>
  </si>
  <si>
    <t>waarde</t>
  </si>
  <si>
    <t>Eenheid</t>
  </si>
  <si>
    <t>Onderbouwing</t>
  </si>
  <si>
    <t>Algemene input</t>
  </si>
  <si>
    <t>nr einde afval stroom</t>
  </si>
  <si>
    <t>nvt</t>
  </si>
  <si>
    <t>stroom omschrijving</t>
  </si>
  <si>
    <t>specificatie omschrijving</t>
  </si>
  <si>
    <t>Locatie/Toepassingsgebied</t>
  </si>
  <si>
    <t>Alleen invullen als het onderscheidend is voor het EOL scenario.</t>
  </si>
  <si>
    <t xml:space="preserve">Bevestigingen </t>
  </si>
  <si>
    <t xml:space="preserve">Bouw- en milieutechnische  kwaliteit </t>
  </si>
  <si>
    <t>% verlies tijdens gebruiksfase</t>
  </si>
  <si>
    <t>percentage</t>
  </si>
  <si>
    <t xml:space="preserve">Zie excel sheet link, tabblad SP1 </t>
  </si>
  <si>
    <t>% wat blijft zitten zitten</t>
  </si>
  <si>
    <t>Netto Verdeling EOL</t>
  </si>
  <si>
    <t>% stort</t>
  </si>
  <si>
    <t>Zie excel sheet link, tabblad SP1 en SP 2</t>
  </si>
  <si>
    <t>% verbranding (AVI)</t>
  </si>
  <si>
    <t>% recycling</t>
  </si>
  <si>
    <t>% hergebruik</t>
  </si>
  <si>
    <t>Hergebruik</t>
  </si>
  <si>
    <t>Proces hergebruik in C3 (voor Punt einde afval)</t>
  </si>
  <si>
    <t>Ecoinvent/NMD profiel</t>
  </si>
  <si>
    <t>Zie excel sheet link, tabblad SP3</t>
  </si>
  <si>
    <t>Proces hergebruik in D (na Punt einde afval)</t>
  </si>
  <si>
    <t>Uitgespaard product</t>
  </si>
  <si>
    <t>Kwaliteitsfactor hergebruik</t>
  </si>
  <si>
    <t>Recyclycing</t>
  </si>
  <si>
    <t>Proces recycling in C3 (voor Punt einde afval)</t>
  </si>
  <si>
    <t>Zie excel sheet link, tabblad SP4</t>
  </si>
  <si>
    <t>Proces recycling in D (na Punt einde afval)</t>
  </si>
  <si>
    <t xml:space="preserve">Grondstofequivalent uitgespaard </t>
  </si>
  <si>
    <t>Kwaliteitsfactor gronfstof equivalent</t>
  </si>
  <si>
    <t>Verbranding</t>
  </si>
  <si>
    <t>Energie Inhoud in MJ</t>
  </si>
  <si>
    <t>MJ per kg</t>
  </si>
  <si>
    <t>Zie excel sheet link, tabblad SP5</t>
  </si>
  <si>
    <t>Is het een profiel fossiel of hernieuwbaar</t>
  </si>
  <si>
    <t>dropdown hernieuwbaar (o.a. biobased) of fossiel (niet hernieuwbaar)</t>
  </si>
  <si>
    <t>Stort</t>
  </si>
  <si>
    <t xml:space="preserve">Stort profiel </t>
  </si>
  <si>
    <t>onderbouwing van het stort profiel</t>
  </si>
  <si>
    <t>Invulsheet Stappenplan Bepaling Punt Einde Afval</t>
  </si>
  <si>
    <t>Doel van het stappenplan is om het punt einde afval te bepalen. Door het volgen van de stappen hieronder zou het punt einde afval in de laatste stap beschreven kunnen worden.</t>
  </si>
  <si>
    <t>Verwerking:</t>
  </si>
  <si>
    <t>Maak een keuze</t>
  </si>
  <si>
    <t>Stap 1:</t>
  </si>
  <si>
    <t>Hoe is de stroom ontstaan?</t>
  </si>
  <si>
    <t>Bij voortgezet gebruik</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</si>
  <si>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</si>
  <si>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</si>
  <si>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</si>
  <si>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</si>
  <si>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</si>
  <si>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</si>
  <si>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</si>
  <si>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</si>
  <si>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</si>
  <si>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</si>
  <si>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Er zijn  nationaal en/of Europees niveau WEL criteria voor het einde afvalpunt uitgewerkt.</t>
  </si>
  <si>
    <t>Ga naar stap 5 en onderbouw het punt einde afval.</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</si>
  <si>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</si>
  <si>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</si>
  <si>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</si>
  <si>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</si>
  <si>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</si>
  <si>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</si>
  <si>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</si>
  <si>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</si>
  <si>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</si>
  <si>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 xml:space="preserve">Opmerking </t>
  </si>
  <si>
    <t>indien van toepassing</t>
  </si>
  <si>
    <t>POP's ≥ risicogrenzen opgenomen in Annex IV POP verordening?</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</si>
  <si>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</si>
  <si>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</si>
  <si>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</si>
  <si>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</si>
  <si>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</si>
  <si>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</si>
  <si>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</si>
  <si>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</si>
  <si>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Invulsheet  Verwerkingsscenario’s einde leven</t>
  </si>
  <si>
    <t>Voorbeeld</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</si>
  <si>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</si>
  <si>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</si>
  <si>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</si>
  <si>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</si>
  <si>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</si>
  <si>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</si>
  <si>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</si>
  <si>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</si>
  <si>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</si>
  <si>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</si>
  <si>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</si>
  <si>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</si>
  <si>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</si>
  <si>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</si>
  <si>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</si>
  <si>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</si>
  <si>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</si>
  <si>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Recycling</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</si>
  <si>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</si>
  <si>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</si>
  <si>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</si>
  <si>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</si>
  <si>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</si>
  <si>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</si>
  <si>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</si>
  <si>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</si>
  <si>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</si>
  <si>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</si>
  <si>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</si>
  <si>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</si>
  <si>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</si>
  <si>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</si>
  <si>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</si>
  <si>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</si>
  <si>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</si>
  <si>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</si>
  <si>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</si>
  <si>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</si>
  <si>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</si>
  <si>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
  </si>
  <si>
    <t>Onderstaande tabel ingevuld met daarin de verdeling van de verschillende einde levensscenario's incl. de gehanteerde bronnen</t>
  </si>
  <si>
    <t>%</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</si>
  <si>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</si>
  <si>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</si>
  <si>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</si>
  <si>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</si>
  <si>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</si>
  <si>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</si>
  <si>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Vul in onderstaand schema de efficientieverliezen (gele cellen) in, indien er afgeweken wordt van de forfaitaire waardes. </t>
  </si>
  <si>
    <t xml:space="preserve">Stap 1: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</si>
  <si>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</si>
  <si>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</si>
  <si>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</si>
  <si>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</si>
  <si>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</si>
  <si>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</si>
  <si>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</si>
  <si>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</si>
  <si>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</si>
  <si>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</si>
  <si>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</si>
  <si>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LET OP! In sommige bron data zit al een efficientie verlies opgenomen.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</si>
  <si>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</si>
  <si>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</si>
  <si>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</si>
  <si>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</si>
  <si>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</si>
  <si>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Forfaitaire 5%</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</si>
  <si>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</si>
  <si>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</si>
  <si>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</si>
  <si>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</si>
  <si>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</si>
  <si>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</si>
  <si>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</si>
  <si>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</si>
  <si>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</si>
  <si>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</si>
  <si>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</si>
  <si>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</si>
  <si>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</si>
  <si>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</si>
  <si>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</si>
  <si>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</si>
  <si>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</si>
  <si>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</si>
  <si>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</si>
  <si>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</si>
  <si>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</si>
  <si>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</si>
  <si>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</si>
  <si>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</si>
  <si>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</si>
  <si>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</si>
  <si>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Stap 0:</t>
  </si>
  <si>
    <t>Bepaal welk processen voor hergebruik er nodig zijn</t>
  </si>
  <si>
    <t>Ecoinvent/proceskaarten</t>
  </si>
  <si>
    <r>
      <t xml:space="preserve">Welke processtappen in C3 </t>
    </r>
    <r>
      <rPr>
        <b/>
        <sz val="8"/>
        <color theme="1"/>
        <rFont val="Arial"/>
        <family val="2"/>
      </rPr>
      <t>voor punt einde afval</t>
    </r>
    <r>
      <rPr>
        <sz val="8"/>
        <color theme="1"/>
        <rFont val="Arial"/>
        <family val="2"/>
      </rPr>
      <t xml:space="preserve"> zijn er nodig om het product her te gebruiken</t>
    </r>
  </si>
  <si>
    <r>
      <t xml:space="preserve">Welke processtappen in D </t>
    </r>
    <r>
      <rPr>
        <b/>
        <sz val="8"/>
        <color theme="1"/>
        <rFont val="Arial"/>
        <family val="2"/>
      </rPr>
      <t>na punt einde afval</t>
    </r>
    <r>
      <rPr>
        <sz val="8"/>
        <color theme="1"/>
        <rFont val="Arial"/>
        <family val="2"/>
      </rPr>
      <t xml:space="preserve">, zijn er nodig om het product her te gebruiken (Dit betreft al de processtappen die na punt einde afval (van de vorige levenscyclus) nodig zijn om een gelijkwaardig grondstofequivalent te 
bereiken. </t>
    </r>
  </si>
  <si>
    <t>Bepalen welk product wordt uitgespaard bij hergebruik</t>
  </si>
  <si>
    <t>Bepaal de grondstofequivalenten aan de hand van de volgende voorkeursvolgorde.</t>
  </si>
  <si>
    <t>Substap 1.1.</t>
  </si>
  <si>
    <t>Technische eigenschappen: Controleer of het uitgespaarde product chemisch en/of technisch gelijkwaardig is aan het primaire equivalent. Indien dit aantoonbaar het geval is, dan is dit het uitgespaarde product (equivalent)</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</si>
  <si>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</si>
  <si>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</si>
  <si>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</si>
  <si>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 xml:space="preserve">Bepaal hoe het product zich technisch verhoudt tot het primaire product dat het vervangt. Gebruik hiervoor de kwaliteitsfactor zoals hieronder bepaald. </t>
  </si>
  <si>
    <t>Resultaat 1a</t>
  </si>
  <si>
    <t>Uitgespaarde product</t>
  </si>
  <si>
    <t>Met welke substap bepaald</t>
  </si>
  <si>
    <t xml:space="preserve">Bepaal welke processtappen er nodig zijn om vanaf het "punt einde afval" het product op te werken zijn </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</si>
  <si>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</si>
  <si>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</si>
  <si>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</si>
  <si>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</si>
  <si>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</si>
  <si>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</si>
  <si>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</si>
  <si>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</si>
  <si>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</si>
  <si>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</si>
  <si>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</si>
  <si>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</si>
  <si>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</si>
  <si>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Resultaat</t>
  </si>
  <si>
    <t>Vul hieronder de gele velden. Daarmee wordt de kwaliteitsfactor automatisch berekend, zie hieronder.</t>
  </si>
  <si>
    <t>Essentiïe kenmerken</t>
  </si>
  <si>
    <t>Kwaliteit 1 cycli</t>
  </si>
  <si>
    <t>Technische kwaliteit 2 cycli</t>
  </si>
  <si>
    <t>Onderbouwing incl.  bron vermelding</t>
  </si>
  <si>
    <t>kwaliteitsfactor</t>
  </si>
  <si>
    <t>Kwaliteitsfactor</t>
  </si>
  <si>
    <t>Invulsheet recycling</t>
  </si>
  <si>
    <t>Bepaal welk processen voor recycling er nodig zijn</t>
  </si>
  <si>
    <r>
      <t xml:space="preserve">Welke processtappen in C3 </t>
    </r>
    <r>
      <rPr>
        <b/>
        <sz val="8"/>
        <color theme="1"/>
        <rFont val="Arial"/>
        <family val="2"/>
      </rPr>
      <t>voor punt einde afval</t>
    </r>
    <r>
      <rPr>
        <sz val="8"/>
        <color theme="1"/>
        <rFont val="Arial"/>
        <family val="2"/>
      </rPr>
      <t xml:space="preserve"> zijn er nodig voor recycling</t>
    </r>
  </si>
  <si>
    <r>
      <t xml:space="preserve">Welke processtappen in D </t>
    </r>
    <r>
      <rPr>
        <b/>
        <sz val="8"/>
        <color theme="1"/>
        <rFont val="Arial"/>
        <family val="2"/>
      </rPr>
      <t>na punt einde afval</t>
    </r>
    <r>
      <rPr>
        <sz val="8"/>
        <color theme="1"/>
        <rFont val="Arial"/>
        <family val="2"/>
      </rPr>
      <t xml:space="preserve">, zijn er nodig om het product te recyclen (Dit betreft al de processtappen die na punt einde afval (van de vorige levenscyclus) nodig zijn om een gelijkwaardig grondstofequivalent te 
bereiken. </t>
    </r>
  </si>
  <si>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</si>
  <si>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</si>
  <si>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</si>
  <si>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</si>
  <si>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</si>
  <si>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</si>
  <si>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Ecoinvent proceskaart grondstof equivalent</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</si>
  <si>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</si>
  <si>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</si>
  <si>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</si>
  <si>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</si>
  <si>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</si>
  <si>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</si>
  <si>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</si>
  <si>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</si>
  <si>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</si>
  <si>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</si>
  <si>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</si>
  <si>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</si>
  <si>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</si>
  <si>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</si>
  <si>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</si>
  <si>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</si>
  <si>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Lijsten</t>
  </si>
  <si>
    <t>Bevat alle keuzelijsten van het stappenplan</t>
  </si>
  <si>
    <t>fossiel</t>
  </si>
  <si>
    <t>hernieuwbaar</t>
  </si>
  <si>
    <t xml:space="preserve">Waar </t>
  </si>
  <si>
    <t>SP0 punt einde afval</t>
  </si>
  <si>
    <t>Lijst Stap 1</t>
  </si>
  <si>
    <t>Zie B6.2.1 LAP</t>
  </si>
  <si>
    <t>Als bijproduct in productiefase</t>
  </si>
  <si>
    <t>Zie B6.2.2 LAP</t>
  </si>
  <si>
    <t>Bij materialen met een afvalstatus</t>
  </si>
  <si>
    <t>Zie B6.2.3 LAP</t>
  </si>
  <si>
    <t>Lijst Stap 2</t>
  </si>
  <si>
    <t>nee</t>
  </si>
  <si>
    <t>Lijst Stap 3</t>
  </si>
  <si>
    <r>
      <t xml:space="preserve">Er zijn  nationaal en/of Europees niveau </t>
    </r>
    <r>
      <rPr>
        <b/>
        <sz val="8"/>
        <color theme="1"/>
        <rFont val="Arial"/>
        <family val="2"/>
      </rPr>
      <t>WEL</t>
    </r>
    <r>
      <rPr>
        <sz val="8"/>
        <color theme="1"/>
        <rFont val="Arial"/>
        <family val="2"/>
      </rPr>
      <t xml:space="preserve"> criteria voor het einde afvalpunt uitgewerkt.</t>
    </r>
  </si>
  <si>
    <r>
      <t xml:space="preserve">Er zijn nationaal en/of Europees niveau </t>
    </r>
    <r>
      <rPr>
        <b/>
        <sz val="8"/>
        <color theme="1"/>
        <rFont val="Arial"/>
        <family val="2"/>
      </rPr>
      <t>GEEN</t>
    </r>
    <r>
      <rPr>
        <sz val="8"/>
        <color theme="1"/>
        <rFont val="Arial"/>
        <family val="2"/>
      </rPr>
      <t xml:space="preserve"> criteria voor het einde afvalpunt uitgewerkt.</t>
    </r>
  </si>
  <si>
    <t>Vervolg hieronder het stappenplan.</t>
  </si>
  <si>
    <t>Lijst stap 4</t>
  </si>
  <si>
    <t>n.v.t.</t>
  </si>
  <si>
    <t>Lijst stap 4 / 2</t>
  </si>
  <si>
    <t>Voldoet</t>
  </si>
  <si>
    <t>Voldoet niet</t>
  </si>
  <si>
    <t xml:space="preserve">JA. Primair grond wordt toegepast voor ophogen, aanvullen, taluds/dijken en funderingslagen (ongebonden). Het primaire substituut is primaire grond/zand met dezelfde geotechnische klasse volgens NEN-EN-ISO 14688 (met NL-aanvulling NEN 8990). </t>
  </si>
  <si>
    <t xml:space="preserve">JA RAW-bestekken vragen functionele lagen (ophoging, zandbed, klei e.d.); als secundair niet beschikbaar is, wordt primair geleverd.
Korte onderbouwing: RAW stelt functionele eisen; herkomst (primair/secundair) is niet verplicht mits aan eisen voldaan wordt.
</t>
  </si>
  <si>
    <t>Bronnen:</t>
  </si>
  <si>
    <t>CROW • Standaard RAW Bepalingen 2020 • 2020 • https://www.crow.nl/kennisproducten/standaard-raw-bepalingen-2020/
 • “technische voorwaarden” (eisen aan materialen/uitvoering in bestek). 
crow.nl
RVB • RVB RAW-sjabloon • 2023-09-01 • https://www.rijksvastgoedbedrijf.nl/.../RVB%2BRAW-sjabloon__09-2023.pdf
 • “Op dit werk zijn van toepassing de Standaard RAW Bepalingen 2020…”</t>
  </si>
  <si>
    <t>bronnen</t>
  </si>
  <si>
    <t>https://lap3.nl/sectorplannen/sectorplannen/grond/</t>
  </si>
  <si>
    <t>n.v.t. — Het betreft uitsluitend ontgraven grond; wat blijft zitten valt buiten de EoL-stroom.</t>
  </si>
  <si>
    <t>Grond ondergaat geen relevante slijtage of emissies</t>
  </si>
  <si>
    <t>Grond is mineraal, niet-brandbaar; AVI-route technisch uitgesloten.</t>
  </si>
  <si>
    <t>LAP3 Sectorplan 39 • Grond (01-01-2024) • https://lap3.nl/publish/pages/120644/lap3_sp39_grond_ow_1-1-2024.pdf
 • “stortverbod voor grond, tenzij niet reinigbaar of niet immobiliseerbaar.” • Business.gov.nl • Dumping sites rules NL • 2025 • https://business.gov.nl/regulation/dumping-sites/
 • “landfill ban list applies to soil.</t>
  </si>
  <si>
    <t>Schone grond dus er vindt geen reiniging plaats</t>
  </si>
  <si>
    <t>GWW, grond toegepast als ophoogmateriaal vrij toegankelijk</t>
  </si>
  <si>
    <t>Aangenomen dat maximaal 1% verlies optreedt. Mee te nemen als stort</t>
  </si>
  <si>
    <t xml:space="preserve">Geen directe vindbare bron gevonden. Wel zeggen experts dat 5% veels te veel is en dat het hoogtens 1% is maar er zijn geen precieze gegevens over. Deze 1% gaat ook verloren, </t>
  </si>
  <si>
    <t>Sand {RoW}| market for sand | Cut-off, U</t>
  </si>
  <si>
    <t>Ja, mits TGG voldoet aan Bbk/Rbk-kwaliteitsklassen en wordt geleverd met Milieuverklaring Bodemkwaliteit (bijv. BRL 9335) en productie onder BRL 7500/Protocol 7510.</t>
  </si>
  <si>
    <t>Ja. Reinigen: erkenning bodemkwaliteit (BRL 7500/7510). Toepassen: voldoen aan Bbk/Rbk 2022 (kwaliteitsklassen + milieuverklaring). Toezicht: ILT.
Korte onderbouwing:
Rbk/Bbk bepalen kwaliteitseisen; bijlage C Rbk noemt erkenningsplicht en normdocumenten. 
Officiële Bekendmakingen
ILT houdt toezicht op Bbk-voorwaarden en (indien relevant) exporttoestemming.</t>
  </si>
  <si>
    <t>Staatscourant, “Wijzigingen/duiding Rbk 2022 (bijlagen A-B-C)”, 2024-12-31, https://zoek.officielebekendmakingen.nl/stcrt-2024-39833.html
 • “Bijlage B… eisen voor bodem/grond; Bijlage C… erkenning en normdocumenten.” 
Officiële Bekendmakingen
ILT, “Thermisch gereinigde grond (TGG)”, 2024, https://www.ilent.nl/onderwerpen/bodemtoezicht/thermisch-gereinigde-grond
 • “ILT houdt toezicht… en geeft indien van toepassing toestemming voor de export.</t>
  </si>
  <si>
    <t>Ja. In NL opereren meerdere procesmatige grondreinigers/grondbanken die TGG produceren en afzetten (o.a. Theo Pouw, A. Jansen).
Theo Pouw: thermische reiniging + landelijke grondbanken; &gt;2,6 Mton minerale afvalstoffen/jaar verwerkt. 
theopouw.nl
A. Jansen: TRI (capaciteit ~300 kton/jaar); zand/grind na reiniging toegepast als grondstof. 
A. Jansen B.V.</t>
  </si>
  <si>
    <t>Theo Pouw, “Grondreiniging”, 2025, https://www.theopouw.nl/diensten/grondreiniging/
 • “Grondreiniging… extractieve, biologische en thermische… 2,6 miljoen ton minerale afvalstoffen.” 
theopouw.nl
A. Jansen BV, “Thermische reiniging”, 2025, https://www.ajansenbv.com/recycling/thermische-reiniging/
 • “TRI… verwerkingscapaciteit 300.000 ton/jaar… eindstromen toegepast als grond-/bouwstof.” 
A. Jansen B.V.</t>
  </si>
  <si>
    <t>ja: gereinigde/“schone” grond wordt publiek verkocht door grondbanken (positieve prijs). Expliciet TGG-verkoopprijzen zijn schaars openbaar.Grondbank Amsterdam publiceert verkoopprijzen voor schone grond (indicatie marktwaarde &gt; €0 voor grond als product).
RAW/rvb-bestekken vragen om levering van grond → materialisering als betaalde leverantie.</t>
  </si>
  <si>
    <t>Grondbank Amsterdam, “Prijslijst”, 2023, https://www.amsterdam.nl/wonen-leefomgeving/bodem/grondbank/
 • “Grond (schone grond)… (prijzen)”.
Rijksvastgoedbedrijf, “RAW-bestek sjabloon”, 2024, (zie 1.2-bron) • “levering… grond” (indicatie betaalde levering).</t>
  </si>
  <si>
    <t>Ja. NL kent doorlopende procesmatige reiniging en afzet van gereinigde grond; volumes worden jaarlijks gemonitord.</t>
  </si>
  <si>
    <t>IPLO, “Procesmatige grondreinigers essentieel…”, 2024-12-23, https://iplo.nl/thema/bodem/nieuws-bodem/2024/procesmatige-grondreinigers-essentieel-circulaire/
 • “grafiek… per techniek en per jaar.” 
Informatiepunt Leefomgeving
Vereniging Afvalbedrijven, “Afvalverwerking in Nederland, gegevens 2021”, 2022, https://www.verenigingafvalbedrijven.nl/userfiles/files/Werkgroep%20Afvalregistratie_Afvalverwerking%20in%20Nederland%20gegevens%202021.pdf
 • “Thermisch: 892→611→238→217 kton (2017–2021).”</t>
  </si>
  <si>
    <t>Capaciteit aanwezig (meerdere TRI’s; voorbeelden 300 kton/jaar). Jaarvolumes fluctueren; thermische route is kleiner dan extractief/biologisch maar structureel aanwezig.
TRI-capaciteit A. Jansen: 300 kton/jaar. .
Jaarcijfers tonen continu verwerkte thermische volumes (zie 3.3).</t>
  </si>
  <si>
    <t>A. Jansen BV, “Thermische reiniging”, 2025, https://www.ajansenbv.com/recycling/thermische-reiniging/
 • “verwerkingscapaciteit… 300.000 ton/jaar.” 
A. Jansen B.V.
Vereniging Afvalbedrijven, 2021-gegevens (zie 3.3-bron) • “Verwerkte hoeveelheid verontreinigde grond (kton) … Thermisch.”</t>
  </si>
  <si>
    <t>Screen PFAS, PAK’s, PCB’s, minerale olie, metalen e.d. tegen RIVM ZZS-lijst en ECHA Candidate List. Toets kwaliteit tegen Rbk 2022 bijlage B; partijkeuring/MVB vereist. Na thermisch reinigen wordt dit er uit gehaald.</t>
  </si>
  <si>
    <t xml:space="preserve">In NL bereikt gereinigde grond in de praktijk het einde-afvalpunt wanneer (i) het product voldoet aan Rbk 2022 bijlage B (kwaliteitsklasse), (ii) is geproduceerd door een erkende BRL 7500/7510-inrichting, (iii) wordt voorzien van een Milieuverklaring Bodemkwaliteit (BRL 9335 of partijkeuring) en (iv) als grond wordt verhandeld/afgezet voor een specifieke toepassing. Tot dat moment is het afval. Dit betekend dat Punt einde Afval is bereikt wanneer de grond is gerenigd. </t>
  </si>
  <si>
    <t>hergebruik bij verontreinigde grond niet mogelijk. Deze moet eerst gereinigde worden</t>
  </si>
  <si>
    <t>Landelijk stortverbod voor alle grond → prikkel tot reiniging en daarna recyclen</t>
  </si>
  <si>
    <t>0479-reC&amp;Thermisch reinigen, grond, per kg</t>
  </si>
  <si>
    <t>Concept Ex-situ grondreiniging | EMIS en https://clu-in.org/download/contaminantfocus/dnapl/treatment_technologies/nfesc-tr-2090-env.pdf?utm_source=chatgpt.com</t>
  </si>
  <si>
    <t>Profiel gaat uit van 45 liter light fuel oil. En 1260 kWh per ton grond. Onder zoek op internet geeft aan dat brandstof tussen de 40 en de 120 liter per ton zit. Zie emis.vito.be. Maar de het electriiciteitsverbruik tussen de 0,5 en de 2 kWh per ton voor ventilatie en rotatie, zie bron clu.in.org .Het electriciteitverbruik is dus wel een heel groot verschil. Mogelijk gaat daar iets mis. Voorkeur om dat aan te passen naar 2 kwh</t>
  </si>
  <si>
    <t>Over het algemeen is de grond na reiniging onmiddellijk geschikt voor hergebruik. Slechts in uitzonderlijke, specifieke situaties word de grond gezeefd.</t>
  </si>
  <si>
    <t>technisch het zelfde als nieuw zand</t>
  </si>
  <si>
    <t>0247-sto&amp;Stort inert afval (o.b.v. Inert waste, for final disposal 
{RoW}| treatment of inert waste, inert material landfill | Cut-off, U) 
fijn-/grofkeramisch, grind, kalkzandsteen, schelpen, zand</t>
  </si>
  <si>
    <t>Mechanisch (stijfheid/vocht)</t>
  </si>
  <si>
    <t>Mechanisch (stijfheid/vocht): −15–20 % t.o.v. primair (toepassingseisen strenger; risico’s bij natte condities). https://www.sikb.nl/doc/BRL7500/BRL%207500%20Protocol%207510%20vs%205_0.pdf?utm_source=chatgpt.com</t>
  </si>
  <si>
    <t>Chemisch/uitloging</t>
  </si>
  <si>
    <t>15–25 % (hogere uitloging; extra randvoorwaarden).https://www.rivm.nl/bibliotheek/rapporten/2021-0168.pdf</t>
  </si>
  <si>
    <t>Profiel voor verbranding</t>
  </si>
  <si>
    <t>Omschrijving verbrandingsprofiel</t>
  </si>
  <si>
    <t>Aangehouden NMD basisprofiel/ecoinvent profiel</t>
  </si>
  <si>
    <t>onderbouwing</t>
  </si>
  <si>
    <t>0082</t>
  </si>
  <si>
    <t>Verontreinigde grond</t>
  </si>
  <si>
    <t>Thermische reinigen</t>
  </si>
  <si>
    <t>Grond die zodanig verontreinigd is dat thermische reiniging noodzakelijk is.</t>
  </si>
  <si>
    <t>zie excel SP en SP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</si>
</sst>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38" x14ac:knownFonts="1">
    <font>
      <sz val="8"/>
      <color theme="1"/>
      <name val="Arial"/>
      <family val="2"/>
    </font>
    <font>
      <sz val="11"/>
      <color theme="1"/>
      <name val="Calibri"/>
      <family val="2"/>
      <scheme val="minor"/>
    </font>
    <font>
      <sz val="11"/>
      <color theme="1"/>
      <name val="Calibri"/>
      <family val="2"/>
      <scheme val="minor"/>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sz val="8"/>
      <color rgb="FF0070C0"/>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s>
  <fills count="30">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s>
  <borders count="30">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
      <left style="hair">
        <color theme="2"/>
      </left>
      <right/>
      <top/>
      <bottom/>
      <diagonal/>
    </border>
  </borders>
  <cellStyleXfs count="67">
    <xf numFmtId="0" fontId="0" fillId="0" borderId="0"/>
    <xf numFmtId="0" fontId="3" fillId="0" borderId="1" applyNumberFormat="0" applyAlignment="0"/>
    <xf numFmtId="0" fontId="13" fillId="14" borderId="0" applyNumberFormat="0"/>
    <xf numFmtId="0" fontId="23" fillId="0" borderId="3" applyNumberFormat="0"/>
    <xf numFmtId="0" fontId="24" fillId="0" borderId="4" applyNumberFormat="0"/>
    <xf numFmtId="0" fontId="20" fillId="0" borderId="0" applyNumberFormat="0" applyAlignment="0"/>
    <xf numFmtId="0" fontId="5" fillId="2" borderId="0" applyNumberFormat="0" applyBorder="0" applyAlignment="0"/>
    <xf numFmtId="0" fontId="8" fillId="4" borderId="0" applyNumberFormat="0" applyBorder="0" applyAlignment="0"/>
    <xf numFmtId="0" fontId="9" fillId="3" borderId="0" applyNumberFormat="0" applyBorder="0" applyAlignment="0" applyProtection="0"/>
    <xf numFmtId="0" fontId="19" fillId="0" borderId="6" applyNumberFormat="0"/>
    <xf numFmtId="0" fontId="23" fillId="0" borderId="7"/>
    <xf numFmtId="0" fontId="13" fillId="20" borderId="0"/>
    <xf numFmtId="0" fontId="3" fillId="16" borderId="1" applyNumberFormat="0" applyAlignment="0">
      <protection locked="0"/>
    </xf>
    <xf numFmtId="0" fontId="8" fillId="4" borderId="0" applyNumberFormat="0" applyBorder="0" applyAlignment="0"/>
    <xf numFmtId="0" fontId="3" fillId="17" borderId="1" applyAlignment="0">
      <protection locked="0"/>
    </xf>
    <xf numFmtId="0" fontId="3" fillId="7" borderId="1" applyAlignment="0"/>
    <xf numFmtId="0" fontId="3" fillId="23" borderId="1" applyNumberFormat="0" applyAlignment="0"/>
    <xf numFmtId="0" fontId="3" fillId="21" borderId="1" applyNumberFormat="0" applyAlignment="0"/>
    <xf numFmtId="0" fontId="3" fillId="22" borderId="1" applyAlignment="0"/>
    <xf numFmtId="0" fontId="3" fillId="25" borderId="1" applyNumberFormat="0" applyAlignment="0"/>
    <xf numFmtId="0" fontId="3" fillId="24" borderId="1" applyNumberFormat="0" applyAlignment="0"/>
    <xf numFmtId="0" fontId="10" fillId="0" borderId="0" applyNumberFormat="0" applyBorder="0" applyAlignment="0"/>
    <xf numFmtId="0" fontId="21" fillId="0" borderId="0" applyNumberFormat="0" applyFill="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6" borderId="0" applyBorder="0" applyAlignment="0" applyProtection="0"/>
    <xf numFmtId="0" fontId="7" fillId="9" borderId="0" applyBorder="0" applyAlignment="0" applyProtection="0"/>
    <xf numFmtId="0" fontId="16" fillId="0" borderId="0" applyBorder="0" applyAlignment="0"/>
    <xf numFmtId="0" fontId="17" fillId="0" borderId="0" applyBorder="0">
      <alignment horizontal="right"/>
    </xf>
    <xf numFmtId="0" fontId="15" fillId="0" borderId="0" applyBorder="0" applyAlignment="0"/>
    <xf numFmtId="0" fontId="11" fillId="6" borderId="0" applyAlignment="0"/>
    <xf numFmtId="0" fontId="10" fillId="16" borderId="2" applyNumberFormat="0" applyAlignment="0">
      <protection locked="0"/>
    </xf>
    <xf numFmtId="0" fontId="10" fillId="23" borderId="1" applyNumberFormat="0" applyAlignment="0"/>
    <xf numFmtId="0" fontId="10" fillId="23" borderId="2" applyNumberFormat="0" applyAlignment="0"/>
    <xf numFmtId="0" fontId="10" fillId="15" borderId="1" applyNumberFormat="0" applyAlignment="0"/>
    <xf numFmtId="0" fontId="15" fillId="0" borderId="0" applyNumberFormat="0" applyAlignment="0"/>
    <xf numFmtId="0" fontId="8" fillId="4" borderId="0" applyNumberFormat="0" applyBorder="0" applyAlignment="0"/>
    <xf numFmtId="0" fontId="6" fillId="5" borderId="0" applyNumberFormat="0" applyFill="0" applyBorder="0" applyAlignment="0"/>
    <xf numFmtId="0" fontId="6" fillId="0" borderId="0" applyNumberFormat="0" applyFill="0" applyBorder="0" applyAlignment="0"/>
    <xf numFmtId="0" fontId="3" fillId="0" borderId="1" applyAlignment="0"/>
    <xf numFmtId="0" fontId="4" fillId="0" borderId="1" applyAlignment="0"/>
    <xf numFmtId="0" fontId="4" fillId="0" borderId="5" applyAlignment="0"/>
    <xf numFmtId="0" fontId="3" fillId="15" borderId="1" applyNumberFormat="0" applyAlignment="0">
      <protection locked="0"/>
    </xf>
    <xf numFmtId="0" fontId="12" fillId="0" borderId="0" applyNumberFormat="0" applyFill="0" applyBorder="0" applyAlignment="0"/>
    <xf numFmtId="0" fontId="22" fillId="0" borderId="0" applyNumberFormat="0" applyFill="0" applyBorder="0" applyAlignment="0"/>
    <xf numFmtId="0" fontId="7" fillId="8" borderId="0" applyBorder="0" applyAlignment="0" applyProtection="0"/>
    <xf numFmtId="0" fontId="24" fillId="0" borderId="8"/>
    <xf numFmtId="0" fontId="3" fillId="18" borderId="1" applyAlignment="0">
      <protection locked="0"/>
    </xf>
    <xf numFmtId="0" fontId="3" fillId="19" borderId="1" applyAlignment="0"/>
    <xf numFmtId="0" fontId="25" fillId="0" borderId="4" applyAlignment="0"/>
    <xf numFmtId="0" fontId="18" fillId="0" borderId="6" applyAlignment="0"/>
    <xf numFmtId="0" fontId="3" fillId="7" borderId="0"/>
    <xf numFmtId="9" fontId="3" fillId="0" borderId="0" applyFont="0" applyFill="0" applyBorder="0" applyAlignment="0" applyProtection="0"/>
    <xf numFmtId="0" fontId="27" fillId="0" borderId="13"/>
    <xf numFmtId="0" fontId="6" fillId="0" borderId="0" applyNumberFormat="0" applyFill="0" applyBorder="0" applyAlignment="0"/>
    <xf numFmtId="0" fontId="28" fillId="0" borderId="13"/>
    <xf numFmtId="0" fontId="3" fillId="28" borderId="1" applyNumberFormat="0" applyAlignment="0">
      <protection locked="0"/>
    </xf>
    <xf numFmtId="0" fontId="32" fillId="0" borderId="14" applyNumberFormat="0"/>
    <xf numFmtId="0" fontId="4" fillId="0" borderId="15" applyAlignment="0"/>
    <xf numFmtId="0" fontId="32" fillId="0" borderId="0" applyNumberFormat="0" applyAlignment="0"/>
    <xf numFmtId="0" fontId="11" fillId="29" borderId="0" applyAlignment="0"/>
    <xf numFmtId="0" fontId="32" fillId="0" borderId="14"/>
    <xf numFmtId="0" fontId="2" fillId="0" borderId="0"/>
    <xf numFmtId="0" fontId="1" fillId="0" borderId="0"/>
    <xf numFmtId="43" fontId="3" fillId="0" borderId="0" applyFont="0" applyFill="0" applyBorder="0" applyAlignment="0" applyProtection="0"/>
  </cellStyleXfs>
  <cellXfs count="101">
    <xf numFmtId="0" fontId="0" fillId="0" borderId="0" xfId="0"/>
    <xf numFmtId="0" fontId="13" fillId="20" borderId="0" xfId="11"/>
    <xf numFmtId="0" fontId="3" fillId="16" borderId="1" xfId="12">
      <protection locked="0"/>
    </xf>
    <xf numFmtId="0" fontId="3" fillId="0" borderId="1" xfId="41"/>
    <xf numFmtId="0" fontId="4" fillId="0" borderId="1" xfId="42"/>
    <xf numFmtId="0" fontId="4" fillId="0" borderId="5" xfId="43"/>
    <xf numFmtId="0" fontId="12" fillId="0" borderId="0" xfId="45"/>
    <xf numFmtId="0" fontId="3" fillId="7" borderId="0" xfId="53"/>
    <xf numFmtId="0" fontId="4" fillId="0" borderId="0" xfId="0" applyFont="1"/>
    <xf numFmtId="0" fontId="26" fillId="0" borderId="1" xfId="41" applyFont="1"/>
    <xf numFmtId="0" fontId="27" fillId="0" borderId="13" xfId="55"/>
    <xf numFmtId="0" fontId="6" fillId="0" borderId="0" xfId="56"/>
    <xf numFmtId="0" fontId="28" fillId="0" borderId="13" xfId="57"/>
    <xf numFmtId="0" fontId="19" fillId="0" borderId="0" xfId="0" applyFont="1"/>
    <xf numFmtId="0" fontId="29" fillId="26" borderId="9" xfId="0" applyFont="1" applyFill="1" applyBorder="1"/>
    <xf numFmtId="0" fontId="30" fillId="0" borderId="0" xfId="0" applyFont="1"/>
    <xf numFmtId="0" fontId="12" fillId="0" borderId="0" xfId="45" applyAlignment="1">
      <alignment horizontal="right"/>
    </xf>
    <xf numFmtId="0" fontId="31" fillId="0" borderId="0" xfId="0" applyFont="1"/>
    <xf numFmtId="0" fontId="19" fillId="0" borderId="0" xfId="0" applyFont="1" applyAlignment="1">
      <alignment horizontal="left" vertical="top"/>
    </xf>
    <xf numFmtId="0" fontId="27" fillId="15" borderId="13" xfId="55" applyFill="1"/>
    <xf numFmtId="0" fontId="27" fillId="27" borderId="13" xfId="55" applyFill="1"/>
    <xf numFmtId="0" fontId="0" fillId="15" borderId="0" xfId="0" applyFill="1"/>
    <xf numFmtId="0" fontId="0" fillId="27" borderId="0" xfId="0" applyFill="1"/>
    <xf numFmtId="0" fontId="3" fillId="28" borderId="1" xfId="58" applyAlignment="1">
      <alignment wrapText="1"/>
      <protection locked="0"/>
    </xf>
    <xf numFmtId="0" fontId="32" fillId="0" borderId="14" xfId="59"/>
    <xf numFmtId="0" fontId="32" fillId="15" borderId="14" xfId="59" applyFill="1"/>
    <xf numFmtId="0" fontId="32" fillId="27" borderId="14" xfId="59" applyFill="1"/>
    <xf numFmtId="0" fontId="33" fillId="0" borderId="0" xfId="0" applyFont="1"/>
    <xf numFmtId="0" fontId="4" fillId="0" borderId="15" xfId="60"/>
    <xf numFmtId="0" fontId="6" fillId="0" borderId="16" xfId="56" applyBorder="1" applyAlignment="1">
      <alignment wrapText="1"/>
    </xf>
    <xf numFmtId="0" fontId="6" fillId="0" borderId="17" xfId="56" applyBorder="1" applyAlignment="1">
      <alignment wrapText="1"/>
    </xf>
    <xf numFmtId="0" fontId="6" fillId="0" borderId="18" xfId="56" applyBorder="1" applyAlignment="1">
      <alignment wrapText="1"/>
    </xf>
    <xf numFmtId="0" fontId="6" fillId="0" borderId="19" xfId="56" applyBorder="1" applyAlignment="1">
      <alignment wrapText="1"/>
    </xf>
    <xf numFmtId="0" fontId="6" fillId="0" borderId="20" xfId="56" applyBorder="1" applyAlignment="1">
      <alignment wrapText="1"/>
    </xf>
    <xf numFmtId="0" fontId="6" fillId="0" borderId="21" xfId="56" applyBorder="1" applyAlignment="1">
      <alignment wrapText="1"/>
    </xf>
    <xf numFmtId="0" fontId="6" fillId="0" borderId="22" xfId="56" applyBorder="1" applyAlignment="1">
      <alignment wrapText="1"/>
    </xf>
    <xf numFmtId="0" fontId="6" fillId="0" borderId="23" xfId="56" applyBorder="1" applyAlignment="1">
      <alignment wrapText="1"/>
    </xf>
    <xf numFmtId="0" fontId="6" fillId="0" borderId="24" xfId="56" applyBorder="1" applyAlignment="1">
      <alignment wrapText="1"/>
    </xf>
    <xf numFmtId="0" fontId="34" fillId="0" borderId="0" xfId="0" applyFont="1" applyAlignment="1">
      <alignment vertical="center" wrapText="1"/>
    </xf>
    <xf numFmtId="0" fontId="32" fillId="0" borderId="0" xfId="61"/>
    <xf numFmtId="9" fontId="3" fillId="28" borderId="1" xfId="54" applyFill="1" applyBorder="1" applyAlignment="1" applyProtection="1">
      <alignment wrapText="1"/>
      <protection locked="0"/>
    </xf>
    <xf numFmtId="0" fontId="11" fillId="29" borderId="0" xfId="62" applyAlignment="1">
      <alignment wrapText="1"/>
    </xf>
    <xf numFmtId="9" fontId="11"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32" fillId="0" borderId="14" xfId="63"/>
    <xf numFmtId="0" fontId="35" fillId="0" borderId="14" xfId="63" applyFont="1"/>
    <xf numFmtId="0" fontId="4" fillId="0" borderId="25" xfId="60" applyBorder="1" applyAlignment="1"/>
    <xf numFmtId="9" fontId="11" fillId="29" borderId="0" xfId="54" applyFont="1" applyFill="1" applyAlignment="1">
      <alignment vertical="center"/>
    </xf>
    <xf numFmtId="0" fontId="3" fillId="0" borderId="1" xfId="41" applyAlignment="1">
      <alignment horizontal="left"/>
    </xf>
    <xf numFmtId="0" fontId="3" fillId="0" borderId="1" xfId="41" applyAlignment="1">
      <alignment wrapText="1"/>
    </xf>
    <xf numFmtId="9" fontId="4" fillId="0" borderId="1" xfId="54" applyFont="1" applyBorder="1" applyAlignment="1">
      <alignment vertical="center"/>
    </xf>
    <xf numFmtId="9" fontId="3" fillId="28" borderId="1" xfId="58" applyNumberFormat="1" applyAlignment="1">
      <alignment vertical="center"/>
      <protection locked="0"/>
    </xf>
    <xf numFmtId="0" fontId="0" fillId="0" borderId="1" xfId="41" quotePrefix="1" applyFont="1" applyAlignment="1">
      <alignment wrapText="1"/>
    </xf>
    <xf numFmtId="0" fontId="3" fillId="0" borderId="1" xfId="41" quotePrefix="1" applyAlignment="1">
      <alignment wrapText="1"/>
    </xf>
    <xf numFmtId="0" fontId="4"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7" fillId="0" borderId="0" xfId="0" applyFont="1" applyAlignment="1">
      <alignment vertical="center"/>
    </xf>
    <xf numFmtId="0" fontId="12" fillId="0" borderId="0" xfId="45" applyAlignment="1">
      <alignment vertical="center"/>
    </xf>
    <xf numFmtId="0" fontId="4" fillId="15" borderId="0" xfId="0" applyFont="1" applyFill="1" applyAlignment="1">
      <alignment vertical="top"/>
    </xf>
    <xf numFmtId="0" fontId="4" fillId="15" borderId="15" xfId="60" applyFill="1"/>
    <xf numFmtId="9" fontId="11" fillId="15" borderId="0" xfId="54" applyFont="1" applyFill="1" applyAlignment="1">
      <alignment wrapText="1"/>
    </xf>
    <xf numFmtId="0" fontId="33" fillId="0" borderId="0" xfId="0" applyFont="1" applyAlignment="1">
      <alignment horizontal="left" vertical="top" wrapText="1"/>
    </xf>
    <xf numFmtId="9" fontId="3" fillId="0" borderId="1" xfId="12" applyNumberFormat="1" applyFill="1">
      <protection locked="0"/>
    </xf>
    <xf numFmtId="0" fontId="3" fillId="18" borderId="1" xfId="49">
      <protection locked="0"/>
    </xf>
    <xf numFmtId="0" fontId="0" fillId="0" borderId="0" xfId="0" applyAlignment="1">
      <alignment wrapText="1"/>
    </xf>
    <xf numFmtId="9" fontId="3" fillId="18" borderId="1" xfId="54" applyFill="1" applyBorder="1" applyProtection="1">
      <protection locked="0"/>
    </xf>
    <xf numFmtId="0" fontId="3" fillId="28" borderId="1" xfId="58" quotePrefix="1" applyAlignment="1">
      <alignment wrapText="1"/>
      <protection locked="0"/>
    </xf>
    <xf numFmtId="2" fontId="3" fillId="18" borderId="1" xfId="54" applyNumberFormat="1" applyFill="1" applyBorder="1" applyProtection="1">
      <protection locked="0"/>
    </xf>
    <xf numFmtId="49" fontId="3" fillId="18" borderId="1" xfId="54" applyNumberFormat="1" applyFill="1" applyBorder="1" applyProtection="1">
      <protection locked="0"/>
    </xf>
    <xf numFmtId="0" fontId="0" fillId="0" borderId="0" xfId="0" quotePrefix="1"/>
    <xf numFmtId="0" fontId="14" fillId="16" borderId="1" xfId="12" applyFont="1">
      <protection locked="0"/>
    </xf>
    <xf numFmtId="9" fontId="3" fillId="18" borderId="1" xfId="49" applyNumberFormat="1">
      <protection locked="0"/>
    </xf>
    <xf numFmtId="164" fontId="0" fillId="0" borderId="0" xfId="66" applyNumberFormat="1" applyFont="1"/>
    <xf numFmtId="0" fontId="14" fillId="28" borderId="1" xfId="58" quotePrefix="1" applyFont="1" applyAlignment="1">
      <alignment wrapText="1"/>
      <protection locked="0"/>
    </xf>
    <xf numFmtId="0" fontId="3" fillId="16" borderId="1" xfId="12" applyAlignment="1">
      <alignment wrapText="1"/>
      <protection locked="0"/>
    </xf>
    <xf numFmtId="0" fontId="29" fillId="0" borderId="0" xfId="0" applyFont="1" applyAlignment="1">
      <alignment horizontal="left" vertical="top"/>
    </xf>
    <xf numFmtId="0" fontId="3" fillId="16" borderId="1" xfId="12" applyAlignment="1">
      <alignment horizontal="left" vertical="top" wrapText="1"/>
      <protection locked="0"/>
    </xf>
    <xf numFmtId="0" fontId="0" fillId="0" borderId="0" xfId="0" applyAlignment="1">
      <alignment horizontal="left" vertical="top" wrapText="1"/>
    </xf>
    <xf numFmtId="0" fontId="3" fillId="16" borderId="29" xfId="12" applyBorder="1" applyAlignment="1">
      <alignment horizontal="left"/>
      <protection locked="0"/>
    </xf>
    <xf numFmtId="0" fontId="3" fillId="16" borderId="0" xfId="12" applyBorder="1" applyAlignment="1">
      <alignment horizontal="left"/>
      <protection locked="0"/>
    </xf>
    <xf numFmtId="0" fontId="29" fillId="0" borderId="10" xfId="0" applyFont="1" applyBorder="1" applyAlignment="1">
      <alignment horizontal="left"/>
    </xf>
    <xf numFmtId="0" fontId="29" fillId="0" borderId="11" xfId="0" applyFont="1" applyBorder="1" applyAlignment="1">
      <alignment horizontal="left"/>
    </xf>
    <xf numFmtId="0" fontId="29" fillId="0" borderId="12" xfId="0" applyFont="1" applyBorder="1" applyAlignment="1">
      <alignment horizontal="left"/>
    </xf>
    <xf numFmtId="0" fontId="4" fillId="0" borderId="0" xfId="0" applyFont="1" applyAlignment="1">
      <alignment horizontal="left" vertical="top" wrapText="1"/>
    </xf>
    <xf numFmtId="0" fontId="6" fillId="0" borderId="22" xfId="56" applyBorder="1" applyAlignment="1">
      <alignment horizontal="left" wrapText="1"/>
    </xf>
    <xf numFmtId="0" fontId="6" fillId="0" borderId="24" xfId="56" applyBorder="1" applyAlignment="1">
      <alignment horizontal="left" wrapText="1"/>
    </xf>
    <xf numFmtId="0" fontId="0" fillId="0" borderId="0" xfId="0" applyAlignment="1">
      <alignment horizontal="left" vertical="top"/>
    </xf>
    <xf numFmtId="0" fontId="4" fillId="0" borderId="25" xfId="60" applyBorder="1" applyAlignment="1">
      <alignment horizontal="center"/>
    </xf>
    <xf numFmtId="0" fontId="4" fillId="0" borderId="26" xfId="60" applyBorder="1" applyAlignment="1">
      <alignment horizontal="center"/>
    </xf>
    <xf numFmtId="0" fontId="6" fillId="0" borderId="27" xfId="56" applyBorder="1" applyAlignment="1">
      <alignment horizontal="left" wrapText="1"/>
    </xf>
    <xf numFmtId="0" fontId="6"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xf numFmtId="0" fontId="0" fillId="28" borderId="1" xfId="58" quotePrefix="1" applyFont="1" applyAlignment="1">
      <alignment wrapText="1"/>
      <protection locked="0"/>
    </xf>
    <xf numFmtId="0" fontId="3" fillId="16" borderId="1" xfId="12" quotePrefix="1">
      <protection locked="0"/>
    </xf>
  </cellXfs>
  <cellStyles count="67">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ad" xfId="7" builtinId="27" customBuiltin="1"/>
    <cellStyle name="Calculation" xfId="35" builtinId="22" customBuiltin="1"/>
    <cellStyle name="Check Cell" xfId="37" builtinId="23" customBuiltin="1"/>
    <cellStyle name="Comma" xfId="66" builtinId="3"/>
    <cellStyle name="Explanatory Text" xfId="40" builtinId="53" customBuiltin="1"/>
    <cellStyle name="Followed Hyperlink" xfId="46" builtinId="9" customBuiltin="1"/>
    <cellStyle name="Good" xfId="6" builtinId="26" customBuiltin="1"/>
    <cellStyle name="Heading 1" xfId="2" builtinId="16" customBuiltin="1"/>
    <cellStyle name="Heading 2" xfId="3" builtinId="17" customBuiltin="1"/>
    <cellStyle name="Heading 3" xfId="4" builtinId="18" customBuiltin="1"/>
    <cellStyle name="Heading 3 2" xfId="59" xr:uid="{E7774E8E-BE4F-458E-BBFC-E6672F7628D4}"/>
    <cellStyle name="Heading 4" xfId="5" builtinId="19" customBuiltin="1"/>
    <cellStyle name="Heading 4 2" xfId="61" xr:uid="{2BB5156D-8DC3-4258-BFD3-2D2011CC59E8}"/>
    <cellStyle name="Hyperlink" xfId="45" builtinId="8" customBuiltin="1"/>
    <cellStyle name="Input" xfId="33" builtinId="20" customBuiltin="1"/>
    <cellStyle name="Linked Cell" xfId="36" builtinId="24" customBuiltin="1"/>
    <cellStyle name="Neutral" xfId="8" builtinId="28" customBuiltin="1"/>
    <cellStyle name="Normal" xfId="0" builtinId="0" customBuiltin="1"/>
    <cellStyle name="Normal 2" xfId="64" xr:uid="{65E996F3-F5C5-4A06-BF21-70DAE048E432}"/>
    <cellStyle name="Normal 3" xfId="65" xr:uid="{4CB0F6CE-5031-40CF-BE0C-6200BCC0D45F}"/>
    <cellStyle name="Note" xfId="39" builtinId="10" customBuiltin="1"/>
    <cellStyle name="Output" xfId="34" builtinId="21" customBuiltin="1"/>
    <cellStyle name="Percent" xfId="54" builtinId="5"/>
    <cellStyle name="Title" xfId="22" builtinId="15" customBuiltin="1"/>
    <cellStyle name="Total" xfId="9" builtinId="25" customBuiltin="1"/>
    <cellStyle name="Warning Text" xfId="38" builtinId="11" customBuiltin="1"/>
  </cellStyles>
  <dxfs count="1">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microsoft.com/office/2017/10/relationships/person" Target="persons/person.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198120</xdr:rowOff>
    </xdr:to>
    <xdr:pic>
      <xdr:nvPicPr>
        <xdr:cNvPr id="2" name="Afbeelding 241">
          <a:extLst>
            <a:ext uri="{FF2B5EF4-FFF2-40B4-BE49-F238E27FC236}">
              <a16:creationId xmlns:a16="http://schemas.microsoft.com/office/drawing/2014/main" id="{CEA33C79-2CA0-4626-AF2C-DDAA25F4D1E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431799</xdr:colOff>
      <xdr:row>49</xdr:row>
      <xdr:rowOff>406400</xdr:rowOff>
    </xdr:from>
    <xdr:to>
      <xdr:col>24</xdr:col>
      <xdr:colOff>497205</xdr:colOff>
      <xdr:row>78</xdr:row>
      <xdr:rowOff>73660</xdr:rowOff>
    </xdr:to>
    <xdr:grpSp>
      <xdr:nvGrpSpPr>
        <xdr:cNvPr id="3" name="Group 2">
          <a:extLst>
            <a:ext uri="{FF2B5EF4-FFF2-40B4-BE49-F238E27FC236}">
              <a16:creationId xmlns:a16="http://schemas.microsoft.com/office/drawing/2014/main" id="{CD5C513D-BF5E-480D-AC4A-28A5D95EF3BB}"/>
            </a:ext>
          </a:extLst>
        </xdr:cNvPr>
        <xdr:cNvGrpSpPr/>
      </xdr:nvGrpSpPr>
      <xdr:grpSpPr>
        <a:xfrm>
          <a:off x="9614037" y="15144336"/>
          <a:ext cx="4615733" cy="4144976"/>
          <a:chOff x="8667749" y="15411450"/>
          <a:chExt cx="4612006" cy="4140835"/>
        </a:xfrm>
      </xdr:grpSpPr>
      <xdr:pic>
        <xdr:nvPicPr>
          <xdr:cNvPr id="4" name="Afbeelding 43">
            <a:extLst>
              <a:ext uri="{FF2B5EF4-FFF2-40B4-BE49-F238E27FC236}">
                <a16:creationId xmlns:a16="http://schemas.microsoft.com/office/drawing/2014/main" id="{E1279277-05CE-0552-8A7A-D1928D50169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65DDD5F6-0CE4-A941-7FB0-83762A070261}"/>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2210C033-60EF-CB29-A4D0-F8A9511A7AC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A49A3F4D-C910-6C8C-D010-F5D92CAB9184}"/>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D3FB11FA-9403-16EA-A26B-D7063C972404}"/>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0</xdr:colOff>
      <xdr:row>7</xdr:row>
      <xdr:rowOff>171450</xdr:rowOff>
    </xdr:from>
    <xdr:to>
      <xdr:col>15</xdr:col>
      <xdr:colOff>132453</xdr:colOff>
      <xdr:row>39</xdr:row>
      <xdr:rowOff>240902</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42</xdr:row>
      <xdr:rowOff>0</xdr:rowOff>
    </xdr:from>
    <xdr:to>
      <xdr:col>14</xdr:col>
      <xdr:colOff>162207</xdr:colOff>
      <xdr:row>74</xdr:row>
      <xdr:rowOff>31585</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497814</xdr:colOff>
      <xdr:row>26</xdr:row>
      <xdr:rowOff>235568</xdr:rowOff>
    </xdr:from>
    <xdr:to>
      <xdr:col>27</xdr:col>
      <xdr:colOff>297703</xdr:colOff>
      <xdr:row>35</xdr:row>
      <xdr:rowOff>87179</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302532</xdr:colOff>
      <xdr:row>21</xdr:row>
      <xdr:rowOff>261710</xdr:rowOff>
    </xdr:from>
    <xdr:to>
      <xdr:col>24</xdr:col>
      <xdr:colOff>26616</xdr:colOff>
      <xdr:row>35</xdr:row>
      <xdr:rowOff>1232</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25682" y="3589110"/>
          <a:ext cx="8464859" cy="4641722"/>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Jansen, K.M. (Kamiel)" id="{6C0879F3-CD84-461B-AEB1-1F05FB4AE255}" userId="S::kamiel.jansen@tno.nl::77734c3a-5162-480c-b9b1-0f84f8f3cdb8" providerId="AD"/>
</personList>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27" dT="2023-10-31T21:31:08.88" personId="{6C0879F3-CD84-461B-AEB1-1F05FB4AE255}" id="{1C1EB75D-D9F4-4B8D-99F9-2E9EDAAB8C29}">
    <text>@scholtes hier ontbreekt twee keer het woord op volgens mij: er zijn op nationaal en/of op Euorpees...</text>
  </threadedComment>
</ThreadedComments>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bouwkwaliteit.sharepoint.com/P060.57443/TeamDocuments/Team/Work/04%20Working%20Files/Verwerkingsscenario%27s%20einde%20leven.xlsx?web=1"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lap3.nl/beleidskader/deel-b-afvalbeheer/b6-onderscheid"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5.bin"/><Relationship Id="rId1" Type="http://schemas.openxmlformats.org/officeDocument/2006/relationships/hyperlink" Target="https://emis.vito.be/nl/bbt/bbt-tools/selectiesystemen/boss/technieken/concept-ex-situ-grondreiniging?utm_source=chatgpt.com" TargetMode="Externa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C0C56-C8C0-47ED-BBA5-A8CF14A48A4A}">
  <sheetPr>
    <tabColor theme="6"/>
  </sheetPr>
  <dimension ref="B2:Y37"/>
  <sheetViews>
    <sheetView tabSelected="1" topLeftCell="F1" zoomScale="175" zoomScaleNormal="175" workbookViewId="0">
      <selection activeCell="H17" sqref="H17:H20"/>
    </sheetView>
  </sheetViews>
  <sheetFormatPr defaultRowHeight="10" x14ac:dyDescent="0.2"/>
  <cols>
    <col min="1" max="3" width="4.109375" customWidth="1"/>
    <col min="4" max="4" width="22.6640625" bestFit="1" customWidth="1"/>
    <col min="5" max="5" width="42.109375" customWidth="1"/>
    <col min="6" max="6" width="42" customWidth="1"/>
    <col min="7" max="7" width="18.44140625" bestFit="1" customWidth="1"/>
    <col min="8" max="8" width="18.44140625" customWidth="1"/>
    <col min="9" max="9" width="55.44140625" bestFit="1" customWidth="1"/>
  </cols>
  <sheetData>
    <row r="2" spans="2:25" ht="23" x14ac:dyDescent="0.65">
      <c r="B2" s="1" t="s">
        <v>3</v>
      </c>
      <c r="C2" s="1"/>
      <c r="D2" s="1"/>
      <c r="E2" s="1"/>
      <c r="F2" s="1"/>
      <c r="G2" s="1"/>
      <c r="H2" s="1"/>
      <c r="I2" s="1"/>
      <c r="J2" s="1"/>
      <c r="K2" s="1"/>
      <c r="L2" s="1"/>
      <c r="M2" s="1"/>
      <c r="N2" s="1"/>
      <c r="O2" s="1"/>
      <c r="P2" s="1"/>
      <c r="Q2" s="1"/>
      <c r="R2" s="1"/>
      <c r="S2" s="1"/>
      <c r="T2" s="1"/>
      <c r="U2" s="1"/>
      <c r="V2" s="1"/>
      <c r="W2" s="1"/>
      <c r="X2" s="1"/>
      <c r="Y2" s="1"/>
    </row>
    <row r="3" spans="2:25" x14ac:dyDescent="0.2">
      <c r="B3" s="7"/>
      <c r="C3" s="7" t="s">
        <v>4</v>
      </c>
      <c r="D3" s="7"/>
      <c r="E3" s="7"/>
      <c r="F3" s="7"/>
      <c r="G3" s="7"/>
      <c r="H3" s="7"/>
      <c r="I3" s="7"/>
      <c r="J3" s="7"/>
      <c r="K3" s="7"/>
      <c r="L3" s="7"/>
      <c r="M3" s="7"/>
      <c r="N3" s="7"/>
      <c r="O3" s="7"/>
      <c r="P3" s="7"/>
      <c r="Q3" s="7"/>
      <c r="R3" s="7"/>
      <c r="S3" s="7"/>
      <c r="T3" s="7"/>
      <c r="U3" s="7"/>
      <c r="V3" s="7"/>
      <c r="W3" s="7"/>
      <c r="X3" s="7"/>
      <c r="Y3" s="7"/>
    </row>
    <row r="5" spans="2:25" x14ac:dyDescent="0.2">
      <c r="D5" t="s">
        <v>5</v>
      </c>
    </row>
    <row r="7" spans="2:25" ht="11" thickBot="1" x14ac:dyDescent="0.3">
      <c r="D7" s="5"/>
      <c r="E7" s="5" t="s">
        <v>6</v>
      </c>
      <c r="F7" s="5" t="s">
        <v>7</v>
      </c>
      <c r="G7" s="5" t="s">
        <v>8</v>
      </c>
      <c r="H7" s="5" t="s">
        <v>9</v>
      </c>
      <c r="I7" s="5" t="s">
        <v>6</v>
      </c>
    </row>
    <row r="8" spans="2:25" ht="11.5" thickTop="1" thickBot="1" x14ac:dyDescent="0.3">
      <c r="D8" s="5" t="s">
        <v>10</v>
      </c>
      <c r="E8" s="3" t="s">
        <v>11</v>
      </c>
      <c r="F8" s="100" t="s">
        <v>318</v>
      </c>
      <c r="G8" s="3" t="s">
        <v>6</v>
      </c>
      <c r="H8" s="2" t="s">
        <v>12</v>
      </c>
      <c r="I8" s="3"/>
    </row>
    <row r="9" spans="2:25" ht="10.5" thickTop="1" x14ac:dyDescent="0.2">
      <c r="D9" s="3"/>
      <c r="E9" s="3" t="s">
        <v>13</v>
      </c>
      <c r="F9" s="2" t="s">
        <v>319</v>
      </c>
      <c r="G9" s="3" t="s">
        <v>6</v>
      </c>
      <c r="H9" s="2" t="s">
        <v>12</v>
      </c>
      <c r="I9" s="3"/>
    </row>
    <row r="10" spans="2:25" x14ac:dyDescent="0.2">
      <c r="D10" s="3"/>
      <c r="E10" s="3" t="s">
        <v>14</v>
      </c>
      <c r="F10" s="2" t="s">
        <v>320</v>
      </c>
      <c r="G10" s="3" t="s">
        <v>6</v>
      </c>
      <c r="H10" s="2" t="s">
        <v>12</v>
      </c>
      <c r="I10" s="3"/>
    </row>
    <row r="11" spans="2:25" x14ac:dyDescent="0.2">
      <c r="D11" s="3"/>
      <c r="E11" s="3" t="s">
        <v>15</v>
      </c>
      <c r="F11" s="67" t="str">
        <f>'SP 1 Verdeling EOL'!G46</f>
        <v/>
      </c>
      <c r="G11" s="3" t="s">
        <v>6</v>
      </c>
      <c r="H11" s="67"/>
      <c r="I11" s="3" t="s">
        <v>16</v>
      </c>
    </row>
    <row r="12" spans="2:25" x14ac:dyDescent="0.2">
      <c r="E12" s="3" t="s">
        <v>17</v>
      </c>
      <c r="F12" s="67" t="str">
        <f>'SP 1 Verdeling EOL'!G47</f>
        <v>GWW, grond toegepast als ophoogmateriaal vrij toegankelijk</v>
      </c>
      <c r="G12" s="3" t="s">
        <v>6</v>
      </c>
      <c r="H12" s="67"/>
      <c r="I12" s="3" t="s">
        <v>16</v>
      </c>
    </row>
    <row r="13" spans="2:25" x14ac:dyDescent="0.2">
      <c r="D13" s="3"/>
      <c r="E13" s="3" t="s">
        <v>18</v>
      </c>
      <c r="F13" s="67" t="str">
        <f>'SP 1 Verdeling EOL'!G48</f>
        <v>Grond die zodanig verontreinigd is dat thermische reiniging noodzakelijk is.</v>
      </c>
      <c r="G13" s="3" t="s">
        <v>6</v>
      </c>
      <c r="H13" s="67"/>
      <c r="I13" s="3" t="s">
        <v>16</v>
      </c>
    </row>
    <row r="14" spans="2:25" x14ac:dyDescent="0.2">
      <c r="D14" s="3"/>
      <c r="E14" s="3" t="s">
        <v>19</v>
      </c>
      <c r="F14" s="75">
        <f>'SP 1 Verdeling EOL'!F52</f>
        <v>0</v>
      </c>
      <c r="G14" s="3" t="s">
        <v>20</v>
      </c>
      <c r="H14" s="67"/>
      <c r="I14" s="9" t="s">
        <v>21</v>
      </c>
    </row>
    <row r="15" spans="2:25" x14ac:dyDescent="0.2">
      <c r="D15" s="3"/>
      <c r="E15" s="3" t="s">
        <v>22</v>
      </c>
      <c r="F15" s="75">
        <f>'SP 2 EOL efficientie '!E31</f>
        <v>0</v>
      </c>
      <c r="G15" s="3" t="s">
        <v>20</v>
      </c>
      <c r="H15" s="67"/>
      <c r="I15" s="9" t="s">
        <v>21</v>
      </c>
    </row>
    <row r="16" spans="2:25" x14ac:dyDescent="0.2">
      <c r="D16" s="3"/>
      <c r="E16" s="3"/>
      <c r="F16" s="66"/>
      <c r="G16" s="3"/>
      <c r="H16" s="66"/>
      <c r="I16" s="9"/>
    </row>
    <row r="17" spans="4:9" ht="11" thickBot="1" x14ac:dyDescent="0.3">
      <c r="D17" s="5" t="s">
        <v>23</v>
      </c>
      <c r="E17" s="3" t="s">
        <v>28</v>
      </c>
      <c r="F17" s="75">
        <f>'SP 2 EOL efficientie '!E32</f>
        <v>0</v>
      </c>
      <c r="G17" s="3"/>
      <c r="H17" s="2" t="s">
        <v>322</v>
      </c>
      <c r="I17" s="9" t="s">
        <v>25</v>
      </c>
    </row>
    <row r="18" spans="4:9" ht="10.5" thickTop="1" x14ac:dyDescent="0.2">
      <c r="D18" s="3"/>
      <c r="E18" s="3" t="s">
        <v>27</v>
      </c>
      <c r="F18" s="75">
        <f>'SP 2 EOL efficientie '!E33</f>
        <v>0.99</v>
      </c>
      <c r="G18" s="3" t="s">
        <v>20</v>
      </c>
      <c r="H18" s="2" t="s">
        <v>322</v>
      </c>
      <c r="I18" s="9" t="s">
        <v>25</v>
      </c>
    </row>
    <row r="19" spans="4:9" x14ac:dyDescent="0.2">
      <c r="D19" s="3"/>
      <c r="E19" s="3" t="s">
        <v>26</v>
      </c>
      <c r="F19" s="75">
        <f>'SP 2 EOL efficientie '!E34</f>
        <v>0</v>
      </c>
      <c r="G19" s="3" t="s">
        <v>20</v>
      </c>
      <c r="H19" s="2" t="s">
        <v>322</v>
      </c>
      <c r="I19" s="9" t="s">
        <v>25</v>
      </c>
    </row>
    <row r="20" spans="4:9" x14ac:dyDescent="0.2">
      <c r="D20" s="3"/>
      <c r="E20" s="3" t="s">
        <v>24</v>
      </c>
      <c r="F20" s="75">
        <f>'SP 2 EOL efficientie '!E35</f>
        <v>0.01</v>
      </c>
      <c r="G20" s="3" t="s">
        <v>20</v>
      </c>
      <c r="H20" s="2" t="s">
        <v>322</v>
      </c>
      <c r="I20" s="9" t="s">
        <v>25</v>
      </c>
    </row>
    <row r="21" spans="4:9" x14ac:dyDescent="0.2">
      <c r="D21" s="3"/>
      <c r="E21" s="3"/>
      <c r="F21" s="3"/>
      <c r="G21" s="3"/>
      <c r="H21" s="2"/>
      <c r="I21" s="9"/>
    </row>
    <row r="22" spans="4:9" ht="11" thickBot="1" x14ac:dyDescent="0.3">
      <c r="D22" s="5" t="s">
        <v>29</v>
      </c>
      <c r="E22" s="3" t="s">
        <v>30</v>
      </c>
      <c r="F22" s="67">
        <f>'SP 3 hergebruik'!E7</f>
        <v>0</v>
      </c>
      <c r="G22" s="3" t="s">
        <v>31</v>
      </c>
      <c r="H22" s="2"/>
      <c r="I22" s="9" t="s">
        <v>32</v>
      </c>
    </row>
    <row r="23" spans="4:9" ht="10.5" thickTop="1" x14ac:dyDescent="0.2">
      <c r="D23" s="3"/>
      <c r="E23" s="3" t="s">
        <v>33</v>
      </c>
      <c r="F23" s="67">
        <f>'SP 3 hergebruik'!E8</f>
        <v>0</v>
      </c>
      <c r="G23" s="3" t="s">
        <v>31</v>
      </c>
      <c r="H23" s="2"/>
      <c r="I23" s="9" t="s">
        <v>32</v>
      </c>
    </row>
    <row r="24" spans="4:9" x14ac:dyDescent="0.2">
      <c r="D24" s="3"/>
      <c r="E24" s="3" t="s">
        <v>34</v>
      </c>
      <c r="F24" s="67">
        <f>'SP 3 hergebruik'!D18</f>
        <v>0</v>
      </c>
      <c r="G24" s="3" t="s">
        <v>31</v>
      </c>
      <c r="H24" s="67"/>
      <c r="I24" s="9" t="s">
        <v>32</v>
      </c>
    </row>
    <row r="25" spans="4:9" x14ac:dyDescent="0.2">
      <c r="D25" s="3"/>
      <c r="E25" s="3" t="s">
        <v>35</v>
      </c>
      <c r="F25" s="69">
        <f>'SP 3 hergebruik'!E42</f>
        <v>0</v>
      </c>
      <c r="G25" s="3" t="s">
        <v>20</v>
      </c>
      <c r="H25" s="69"/>
      <c r="I25" s="9" t="s">
        <v>32</v>
      </c>
    </row>
    <row r="26" spans="4:9" x14ac:dyDescent="0.2">
      <c r="D26" s="3"/>
      <c r="E26" s="3"/>
      <c r="F26" s="3"/>
      <c r="G26" s="3"/>
      <c r="H26" s="3"/>
      <c r="I26" s="3"/>
    </row>
    <row r="27" spans="4:9" ht="11" thickBot="1" x14ac:dyDescent="0.3">
      <c r="D27" s="5" t="s">
        <v>36</v>
      </c>
      <c r="E27" s="3" t="s">
        <v>37</v>
      </c>
      <c r="F27" s="67" t="str">
        <f>'SP 4 recycling'!E7</f>
        <v>0479-reC&amp;Thermisch reinigen, grond, per kg</v>
      </c>
      <c r="G27" s="3" t="s">
        <v>31</v>
      </c>
      <c r="H27" s="69" t="str">
        <f>'SP 4 recycling'!F7</f>
        <v>Profiel gaat uit van 45 liter light fuel oil. En 1260 kWh per ton grond. Onder zoek op internet geeft aan dat brandstof tussen de 40 en de 120 liter per ton zit. Zie emis.vito.be. Maar de het electriiciteitsverbruik tussen de 0,5 en de 2 kWh per ton voor ventilatie en rotatie, zie bron clu.in.org .Het electriciteitverbruik is dus wel een heel groot verschil. Mogelijk gaat daar iets mis. Voorkeur om dat aan te passen naar 2 kwh</v>
      </c>
      <c r="I27" s="9" t="s">
        <v>38</v>
      </c>
    </row>
    <row r="28" spans="4:9" ht="10.5" thickTop="1" x14ac:dyDescent="0.2">
      <c r="D28" s="3"/>
      <c r="E28" s="3" t="s">
        <v>39</v>
      </c>
      <c r="F28" s="67" t="str">
        <f>'SP 4 recycling'!E8</f>
        <v>nvt</v>
      </c>
      <c r="G28" s="3" t="s">
        <v>31</v>
      </c>
      <c r="H28" s="69" t="str">
        <f>'SP 4 recycling'!F8</f>
        <v>Over het algemeen is de grond na reiniging onmiddellijk geschikt voor hergebruik. Slechts in uitzonderlijke, specifieke situaties word de grond gezeefd.</v>
      </c>
      <c r="I28" s="9" t="s">
        <v>38</v>
      </c>
    </row>
    <row r="29" spans="4:9" x14ac:dyDescent="0.2">
      <c r="D29" s="3"/>
      <c r="E29" s="3" t="s">
        <v>40</v>
      </c>
      <c r="F29" s="67" t="str">
        <f>'SP 4 recycling'!D18</f>
        <v>Sand {RoW}| market for sand | Cut-off, U</v>
      </c>
      <c r="G29" s="3" t="s">
        <v>31</v>
      </c>
      <c r="H29" s="69"/>
      <c r="I29" s="9" t="s">
        <v>38</v>
      </c>
    </row>
    <row r="30" spans="4:9" x14ac:dyDescent="0.2">
      <c r="D30" s="3"/>
      <c r="E30" s="3" t="s">
        <v>41</v>
      </c>
      <c r="F30" s="69">
        <f>'SP 4 recycling'!E37</f>
        <v>0.75</v>
      </c>
      <c r="G30" s="3" t="s">
        <v>20</v>
      </c>
      <c r="H30" s="69"/>
      <c r="I30" s="9" t="s">
        <v>38</v>
      </c>
    </row>
    <row r="31" spans="4:9" x14ac:dyDescent="0.2">
      <c r="D31" s="3"/>
      <c r="E31" s="3"/>
      <c r="F31" s="3"/>
      <c r="G31" s="3"/>
      <c r="H31" s="2"/>
      <c r="I31" s="3"/>
    </row>
    <row r="32" spans="4:9" ht="11" thickBot="1" x14ac:dyDescent="0.3">
      <c r="D32" s="5" t="s">
        <v>42</v>
      </c>
      <c r="E32" s="3" t="s">
        <v>43</v>
      </c>
      <c r="F32" s="71" t="str">
        <f>'SP 5 AVI'!E15</f>
        <v/>
      </c>
      <c r="G32" s="3" t="s">
        <v>44</v>
      </c>
      <c r="H32" s="72" t="str">
        <f>'SP 5 AVI'!$F$15</f>
        <v/>
      </c>
      <c r="I32" s="9" t="s">
        <v>45</v>
      </c>
    </row>
    <row r="33" spans="4:9" ht="10.5" thickTop="1" x14ac:dyDescent="0.2">
      <c r="E33" s="3" t="s">
        <v>314</v>
      </c>
      <c r="F33" s="71" t="str">
        <f>'SP 5 AVI'!$E$18</f>
        <v/>
      </c>
      <c r="G33" s="3" t="s">
        <v>31</v>
      </c>
      <c r="H33" s="71" t="str">
        <f>'SP 5 AVI'!$F$18</f>
        <v/>
      </c>
      <c r="I33" s="9"/>
    </row>
    <row r="34" spans="4:9" x14ac:dyDescent="0.2">
      <c r="D34" s="3"/>
      <c r="E34" s="3" t="s">
        <v>46</v>
      </c>
      <c r="F34" s="2"/>
      <c r="G34" s="3"/>
      <c r="H34" s="2"/>
      <c r="I34" s="3" t="s">
        <v>47</v>
      </c>
    </row>
    <row r="35" spans="4:9" x14ac:dyDescent="0.2">
      <c r="D35" s="3"/>
      <c r="E35" s="3"/>
      <c r="F35" s="3"/>
      <c r="G35" s="3"/>
      <c r="H35" s="3"/>
      <c r="I35" s="3"/>
    </row>
    <row r="36" spans="4:9" ht="61" thickBot="1" x14ac:dyDescent="0.3">
      <c r="D36" s="5" t="s">
        <v>48</v>
      </c>
      <c r="E36" s="3" t="s">
        <v>49</v>
      </c>
      <c r="F36" s="78" t="s">
        <v>309</v>
      </c>
      <c r="G36" s="3" t="s">
        <v>31</v>
      </c>
      <c r="H36" s="2"/>
      <c r="I36" s="3" t="s">
        <v>50</v>
      </c>
    </row>
    <row r="37" spans="4:9" ht="10.5" thickTop="1" x14ac:dyDescent="0.2"/>
  </sheetData>
  <phoneticPr fontId="10" type="noConversion"/>
  <hyperlinks>
    <hyperlink ref="I14" r:id="rId1" xr:uid="{4248CA8A-E09D-40DF-BDF2-1332DA757542}"/>
  </hyperlinks>
  <pageMargins left="0.7" right="0.7" top="0.75" bottom="0.75" header="0.3" footer="0.3"/>
  <pageSetup orientation="portrait" horizontalDpi="360" verticalDpi="360" r:id="rId2"/>
  <extLst>
    <ext xmlns:x14="http://schemas.microsoft.com/office/spreadsheetml/2009/9/main" uri="{CCE6A557-97BC-4b89-ADB6-D9C93CAAB3DF}">
      <x14:dataValidations xmlns:xm="http://schemas.microsoft.com/office/excel/2006/main" count="1">
        <x14:dataValidation type="list" allowBlank="1" showInputMessage="1" showErrorMessage="1" xr:uid="{2F518E66-551E-4DED-B828-F34F2F768E4C}">
          <x14:formula1>
            <xm:f>Dropdowns!$D$5:$D$6</xm:f>
          </x14:formula1>
          <xm:sqref>F34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A1AC9-190C-472C-AD72-E924B5B19395}">
  <sheetPr>
    <tabColor theme="3"/>
  </sheetPr>
  <dimension ref="B2:AD79"/>
  <sheetViews>
    <sheetView topLeftCell="A44" zoomScale="115" zoomScaleNormal="115" workbookViewId="0">
      <selection activeCell="E79" sqref="E79:M79"/>
    </sheetView>
  </sheetViews>
  <sheetFormatPr defaultRowHeight="10" x14ac:dyDescent="0.2"/>
  <cols>
    <col min="1" max="3" width="4.109375" customWidth="1"/>
    <col min="4" max="4" width="14.6640625" bestFit="1" customWidth="1"/>
    <col min="5" max="5" width="45" customWidth="1"/>
  </cols>
  <sheetData>
    <row r="2" spans="2:30" ht="20.5" thickBot="1" x14ac:dyDescent="0.55000000000000004">
      <c r="B2" s="10" t="s">
        <v>51</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x14ac:dyDescent="0.2">
      <c r="C3" s="11" t="s">
        <v>52</v>
      </c>
    </row>
    <row r="5" spans="2:30" ht="18" thickBot="1" x14ac:dyDescent="0.5">
      <c r="C5" s="12" t="s">
        <v>53</v>
      </c>
      <c r="D5" s="12"/>
      <c r="E5" s="74" t="s">
        <v>29</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x14ac:dyDescent="0.2">
      <c r="D6" s="11"/>
    </row>
    <row r="7" spans="2:30" ht="11.5" x14ac:dyDescent="0.25">
      <c r="D7" s="13" t="s">
        <v>55</v>
      </c>
      <c r="E7" t="s">
        <v>56</v>
      </c>
    </row>
    <row r="8" spans="2:30" ht="11.5" x14ac:dyDescent="0.25">
      <c r="D8" s="13"/>
      <c r="E8" s="14" t="s">
        <v>57</v>
      </c>
    </row>
    <row r="9" spans="2:30" ht="11.5" x14ac:dyDescent="0.25">
      <c r="D9" s="13"/>
    </row>
    <row r="10" spans="2:30" ht="11.5" x14ac:dyDescent="0.25">
      <c r="D10" s="13"/>
    </row>
    <row r="11" spans="2:30" ht="11.5" x14ac:dyDescent="0.25">
      <c r="D11" s="13" t="s">
        <v>58</v>
      </c>
      <c r="E11" s="15" t="s">
        <v>59</v>
      </c>
    </row>
    <row r="12" spans="2:30" ht="11.5" x14ac:dyDescent="0.25">
      <c r="D12" s="13"/>
      <c r="E12" s="15"/>
    </row>
    <row r="13" spans="2:30" ht="24" customHeight="1" x14ac:dyDescent="0.25">
      <c r="D13" s="13"/>
      <c r="E13" s="81" t="s">
        <v>60</v>
      </c>
      <c r="F13" s="81"/>
      <c r="G13" s="81"/>
      <c r="H13" s="81"/>
      <c r="I13" s="81"/>
      <c r="J13" s="81"/>
      <c r="K13" s="81"/>
      <c r="L13" s="81"/>
      <c r="M13" s="81"/>
    </row>
    <row r="14" spans="2:30" ht="11.5" x14ac:dyDescent="0.25">
      <c r="D14" s="13"/>
      <c r="E14" s="79" t="s">
        <v>61</v>
      </c>
      <c r="F14" s="79"/>
      <c r="G14" s="79"/>
      <c r="H14" s="79"/>
      <c r="I14" s="79"/>
      <c r="J14" s="79"/>
      <c r="K14" s="79"/>
      <c r="L14" s="79"/>
      <c r="M14" s="79"/>
    </row>
    <row r="15" spans="2:30" ht="75" customHeight="1" x14ac:dyDescent="0.25">
      <c r="D15" s="13"/>
      <c r="E15" s="80" t="s">
        <v>274</v>
      </c>
      <c r="F15" s="80"/>
      <c r="G15" s="80"/>
      <c r="H15" s="80"/>
      <c r="I15" s="80"/>
      <c r="J15" s="80"/>
      <c r="K15" s="80"/>
      <c r="L15" s="80"/>
      <c r="M15" s="80"/>
    </row>
    <row r="16" spans="2:30" ht="11.5" x14ac:dyDescent="0.25">
      <c r="D16" s="13"/>
    </row>
    <row r="17" spans="4:30" ht="31.5" customHeight="1" x14ac:dyDescent="0.25">
      <c r="D17" s="13"/>
      <c r="E17" s="87" t="s">
        <v>62</v>
      </c>
      <c r="F17" s="81"/>
      <c r="G17" s="81"/>
      <c r="H17" s="81"/>
      <c r="I17" s="81"/>
      <c r="J17" s="81"/>
      <c r="K17" s="81"/>
      <c r="L17" s="81"/>
      <c r="M17" s="81"/>
    </row>
    <row r="18" spans="4:30" ht="11.5" x14ac:dyDescent="0.25">
      <c r="D18" s="13"/>
      <c r="E18" s="79" t="s">
        <v>61</v>
      </c>
      <c r="F18" s="79"/>
      <c r="G18" s="79"/>
      <c r="H18" s="79"/>
      <c r="I18" s="79"/>
      <c r="J18" s="79"/>
      <c r="K18" s="79"/>
      <c r="L18" s="79"/>
      <c r="M18" s="79"/>
      <c r="N18" t="s">
        <v>276</v>
      </c>
    </row>
    <row r="19" spans="4:30" ht="75" customHeight="1" x14ac:dyDescent="0.25">
      <c r="D19" s="13"/>
      <c r="E19" s="80" t="s">
        <v>275</v>
      </c>
      <c r="F19" s="80"/>
      <c r="G19" s="80"/>
      <c r="H19" s="80"/>
      <c r="I19" s="80"/>
      <c r="J19" s="80"/>
      <c r="K19" s="80"/>
      <c r="L19" s="80"/>
      <c r="M19" s="80"/>
      <c r="N19" s="68" t="s">
        <v>277</v>
      </c>
    </row>
    <row r="20" spans="4:30" ht="11.5" x14ac:dyDescent="0.25">
      <c r="D20" s="13"/>
    </row>
    <row r="21" spans="4:30" ht="24" customHeight="1" x14ac:dyDescent="0.25">
      <c r="D21" s="13"/>
      <c r="E21" s="81" t="s">
        <v>63</v>
      </c>
      <c r="F21" s="81"/>
      <c r="G21" s="81"/>
      <c r="H21" s="81"/>
      <c r="I21" s="81"/>
      <c r="J21" s="81"/>
      <c r="K21" s="81"/>
      <c r="L21" s="81"/>
      <c r="M21" s="81"/>
    </row>
    <row r="22" spans="4:30" ht="11.5" x14ac:dyDescent="0.25">
      <c r="D22" s="13"/>
      <c r="E22" s="79" t="s">
        <v>61</v>
      </c>
      <c r="F22" s="79"/>
      <c r="G22" s="79"/>
      <c r="H22" s="79"/>
      <c r="I22" s="79"/>
      <c r="J22" s="79"/>
      <c r="K22" s="79"/>
      <c r="L22" s="79"/>
      <c r="M22" s="79"/>
    </row>
    <row r="23" spans="4:30" ht="75" customHeight="1" x14ac:dyDescent="0.25">
      <c r="D23" s="13"/>
      <c r="E23" s="80" t="s">
        <v>289</v>
      </c>
      <c r="F23" s="80"/>
      <c r="G23" s="80"/>
      <c r="H23" s="80"/>
      <c r="I23" s="80"/>
      <c r="J23" s="80"/>
      <c r="K23" s="80"/>
      <c r="L23" s="80"/>
      <c r="M23" s="80"/>
    </row>
    <row r="24" spans="4:30" ht="11.5" x14ac:dyDescent="0.25">
      <c r="D24" s="13"/>
    </row>
    <row r="25" spans="4:30" ht="24" customHeight="1" x14ac:dyDescent="0.25">
      <c r="D25" s="13"/>
      <c r="E25" s="81" t="s">
        <v>64</v>
      </c>
      <c r="F25" s="81"/>
      <c r="G25" s="81"/>
      <c r="H25" s="81"/>
      <c r="I25" s="81"/>
      <c r="J25" s="81"/>
      <c r="K25" s="81"/>
      <c r="L25" s="81"/>
      <c r="M25" s="81"/>
    </row>
    <row r="26" spans="4:30" ht="11.5" x14ac:dyDescent="0.25">
      <c r="D26" s="13"/>
      <c r="E26" s="79" t="s">
        <v>61</v>
      </c>
      <c r="F26" s="79"/>
      <c r="G26" s="79"/>
      <c r="H26" s="79"/>
      <c r="I26" s="79"/>
      <c r="J26" s="79"/>
      <c r="K26" s="79"/>
      <c r="L26" s="79"/>
      <c r="M26" s="79"/>
      <c r="N26" t="s">
        <v>278</v>
      </c>
      <c r="AD26" s="16" t="s">
        <v>65</v>
      </c>
    </row>
    <row r="27" spans="4:30" ht="75" customHeight="1" x14ac:dyDescent="0.25">
      <c r="D27" s="13"/>
      <c r="E27" s="80" t="s">
        <v>290</v>
      </c>
      <c r="F27" s="80"/>
      <c r="G27" s="80"/>
      <c r="H27" s="80"/>
      <c r="I27" s="80"/>
      <c r="J27" s="80"/>
      <c r="K27" s="80"/>
      <c r="L27" s="80"/>
      <c r="M27" s="80"/>
      <c r="N27" s="68" t="s">
        <v>291</v>
      </c>
    </row>
    <row r="28" spans="4:30" ht="11.5" x14ac:dyDescent="0.25">
      <c r="D28" s="13"/>
    </row>
    <row r="29" spans="4:30" ht="11.5" x14ac:dyDescent="0.25">
      <c r="D29" s="13"/>
      <c r="AB29" s="6"/>
    </row>
    <row r="30" spans="4:30" ht="11.5" x14ac:dyDescent="0.25">
      <c r="D30" s="13" t="s">
        <v>66</v>
      </c>
      <c r="E30" t="s">
        <v>67</v>
      </c>
    </row>
    <row r="31" spans="4:30" ht="11.5" x14ac:dyDescent="0.25">
      <c r="D31" s="13"/>
      <c r="E31" s="84" t="s">
        <v>68</v>
      </c>
      <c r="F31" s="85"/>
      <c r="G31" s="85"/>
      <c r="H31" s="85"/>
      <c r="I31" s="85"/>
      <c r="J31" s="85"/>
      <c r="K31" s="85"/>
      <c r="L31" s="85"/>
      <c r="M31" s="86"/>
    </row>
    <row r="32" spans="4:30" ht="10.5" x14ac:dyDescent="0.25">
      <c r="E32" s="17" t="s">
        <v>69</v>
      </c>
    </row>
    <row r="34" spans="4:14" ht="11.5" x14ac:dyDescent="0.25">
      <c r="D34" s="13" t="s">
        <v>70</v>
      </c>
      <c r="E34" s="15" t="s">
        <v>71</v>
      </c>
    </row>
    <row r="35" spans="4:14" ht="11.5" x14ac:dyDescent="0.25">
      <c r="D35" s="13"/>
      <c r="E35" s="15"/>
    </row>
    <row r="36" spans="4:14" ht="48" customHeight="1" x14ac:dyDescent="0.2">
      <c r="D36" s="18" t="s">
        <v>72</v>
      </c>
      <c r="E36" s="81" t="s">
        <v>73</v>
      </c>
      <c r="F36" s="81"/>
      <c r="G36" s="81"/>
      <c r="H36" s="81"/>
      <c r="I36" s="81"/>
      <c r="J36" s="81"/>
      <c r="K36" s="81"/>
      <c r="L36" s="81"/>
      <c r="M36" s="81"/>
    </row>
    <row r="37" spans="4:14" ht="11.5" x14ac:dyDescent="0.25">
      <c r="D37" s="13"/>
      <c r="E37" s="79" t="s">
        <v>61</v>
      </c>
      <c r="F37" s="79"/>
      <c r="G37" s="79"/>
      <c r="H37" s="79"/>
      <c r="I37" s="79"/>
      <c r="J37" s="79"/>
      <c r="K37" s="79"/>
      <c r="L37" s="79"/>
      <c r="M37" s="79"/>
    </row>
    <row r="38" spans="4:14" ht="75" customHeight="1" x14ac:dyDescent="0.25">
      <c r="D38" s="13"/>
      <c r="E38" s="80" t="s">
        <v>292</v>
      </c>
      <c r="F38" s="80"/>
      <c r="G38" s="80"/>
      <c r="H38" s="80"/>
      <c r="I38" s="80"/>
      <c r="J38" s="80"/>
      <c r="K38" s="80"/>
      <c r="L38" s="80"/>
      <c r="M38" s="80"/>
      <c r="N38" s="68" t="s">
        <v>293</v>
      </c>
    </row>
    <row r="39" spans="4:14" ht="11.5" x14ac:dyDescent="0.25">
      <c r="D39" s="13"/>
    </row>
    <row r="40" spans="4:14" ht="24" customHeight="1" x14ac:dyDescent="0.25">
      <c r="D40" s="13"/>
      <c r="E40" s="81" t="s">
        <v>74</v>
      </c>
      <c r="F40" s="81"/>
      <c r="G40" s="81"/>
      <c r="H40" s="81"/>
      <c r="I40" s="81"/>
      <c r="J40" s="81"/>
      <c r="K40" s="81"/>
      <c r="L40" s="81"/>
      <c r="M40" s="81"/>
    </row>
    <row r="41" spans="4:14" ht="11.5" x14ac:dyDescent="0.25">
      <c r="D41" s="13"/>
      <c r="E41" s="79" t="s">
        <v>61</v>
      </c>
      <c r="F41" s="79"/>
      <c r="G41" s="79"/>
      <c r="H41" s="79"/>
      <c r="I41" s="79"/>
      <c r="J41" s="79"/>
      <c r="K41" s="79"/>
      <c r="L41" s="79"/>
      <c r="M41" s="79"/>
    </row>
    <row r="42" spans="4:14" ht="75" customHeight="1" x14ac:dyDescent="0.25">
      <c r="D42" s="13"/>
      <c r="E42" s="80" t="s">
        <v>294</v>
      </c>
      <c r="F42" s="80"/>
      <c r="G42" s="80"/>
      <c r="H42" s="80"/>
      <c r="I42" s="80"/>
      <c r="J42" s="80"/>
      <c r="K42" s="80"/>
      <c r="L42" s="80"/>
      <c r="M42" s="80"/>
      <c r="N42" s="68" t="s">
        <v>295</v>
      </c>
    </row>
    <row r="43" spans="4:14" ht="11.5" x14ac:dyDescent="0.25">
      <c r="D43" s="13"/>
    </row>
    <row r="44" spans="4:14" ht="36" customHeight="1" x14ac:dyDescent="0.25">
      <c r="D44" s="13"/>
      <c r="E44" s="81" t="s">
        <v>75</v>
      </c>
      <c r="F44" s="81"/>
      <c r="G44" s="81"/>
      <c r="H44" s="81"/>
      <c r="I44" s="81"/>
      <c r="J44" s="81"/>
      <c r="K44" s="81"/>
      <c r="L44" s="81"/>
      <c r="M44" s="81"/>
    </row>
    <row r="45" spans="4:14" ht="11.5" x14ac:dyDescent="0.25">
      <c r="D45" s="13"/>
      <c r="E45" s="79" t="s">
        <v>61</v>
      </c>
      <c r="F45" s="79"/>
      <c r="G45" s="79"/>
      <c r="H45" s="79"/>
      <c r="I45" s="79"/>
      <c r="J45" s="79"/>
      <c r="K45" s="79"/>
      <c r="L45" s="79"/>
      <c r="M45" s="79"/>
    </row>
    <row r="46" spans="4:14" ht="75" customHeight="1" x14ac:dyDescent="0.25">
      <c r="D46" s="13"/>
      <c r="E46" s="80" t="s">
        <v>296</v>
      </c>
      <c r="F46" s="80"/>
      <c r="G46" s="80"/>
      <c r="H46" s="80"/>
      <c r="I46" s="80"/>
      <c r="J46" s="80"/>
      <c r="K46" s="80"/>
      <c r="L46" s="80"/>
      <c r="M46" s="80"/>
      <c r="N46" s="68" t="s">
        <v>297</v>
      </c>
    </row>
    <row r="47" spans="4:14" ht="11.5" x14ac:dyDescent="0.25">
      <c r="D47" s="13"/>
    </row>
    <row r="48" spans="4:14" ht="36" customHeight="1" x14ac:dyDescent="0.25">
      <c r="D48" s="13"/>
      <c r="E48" s="81" t="s">
        <v>76</v>
      </c>
      <c r="F48" s="81"/>
      <c r="G48" s="81"/>
      <c r="H48" s="81"/>
      <c r="I48" s="81"/>
      <c r="J48" s="81"/>
      <c r="K48" s="81"/>
      <c r="L48" s="81"/>
      <c r="M48" s="81"/>
    </row>
    <row r="49" spans="4:14" ht="11.5" x14ac:dyDescent="0.25">
      <c r="D49" s="13"/>
      <c r="E49" s="79" t="s">
        <v>61</v>
      </c>
      <c r="F49" s="79"/>
      <c r="G49" s="79"/>
      <c r="H49" s="79"/>
      <c r="I49" s="79"/>
      <c r="J49" s="79"/>
      <c r="K49" s="79"/>
      <c r="L49" s="79"/>
      <c r="M49" s="79"/>
    </row>
    <row r="50" spans="4:14" ht="75" customHeight="1" x14ac:dyDescent="0.25">
      <c r="D50" s="13"/>
      <c r="E50" s="80" t="s">
        <v>298</v>
      </c>
      <c r="F50" s="80"/>
      <c r="G50" s="80"/>
      <c r="H50" s="80"/>
      <c r="I50" s="80"/>
      <c r="J50" s="80"/>
      <c r="K50" s="80"/>
      <c r="L50" s="80"/>
      <c r="M50" s="80"/>
      <c r="N50" s="68" t="s">
        <v>299</v>
      </c>
    </row>
    <row r="52" spans="4:14" ht="11.5" x14ac:dyDescent="0.25">
      <c r="D52" s="13" t="s">
        <v>77</v>
      </c>
      <c r="E52" t="s">
        <v>78</v>
      </c>
      <c r="G52" t="s">
        <v>79</v>
      </c>
    </row>
    <row r="53" spans="4:14" x14ac:dyDescent="0.2">
      <c r="E53" s="2" t="s">
        <v>1</v>
      </c>
      <c r="G53" s="82" t="s">
        <v>300</v>
      </c>
      <c r="H53" s="83"/>
      <c r="I53" s="83"/>
      <c r="J53" s="83"/>
      <c r="K53" s="83"/>
    </row>
    <row r="55" spans="4:14" x14ac:dyDescent="0.2">
      <c r="E55" t="s">
        <v>81</v>
      </c>
      <c r="G55" t="s">
        <v>79</v>
      </c>
    </row>
    <row r="56" spans="4:14" x14ac:dyDescent="0.2">
      <c r="E56" s="2" t="s">
        <v>54</v>
      </c>
      <c r="G56" s="82" t="s">
        <v>80</v>
      </c>
      <c r="H56" s="83"/>
      <c r="I56" s="83"/>
      <c r="J56" s="83"/>
      <c r="K56" s="83"/>
    </row>
    <row r="58" spans="4:14" x14ac:dyDescent="0.2">
      <c r="E58" t="s">
        <v>82</v>
      </c>
      <c r="G58" t="s">
        <v>79</v>
      </c>
    </row>
    <row r="59" spans="4:14" x14ac:dyDescent="0.2">
      <c r="E59" s="2" t="s">
        <v>54</v>
      </c>
      <c r="G59" s="82" t="s">
        <v>80</v>
      </c>
      <c r="H59" s="83"/>
      <c r="I59" s="83"/>
      <c r="J59" s="83"/>
      <c r="K59" s="83"/>
    </row>
    <row r="61" spans="4:14" x14ac:dyDescent="0.2">
      <c r="E61" t="s">
        <v>83</v>
      </c>
      <c r="G61" t="s">
        <v>79</v>
      </c>
    </row>
    <row r="62" spans="4:14" x14ac:dyDescent="0.2">
      <c r="E62" s="2" t="s">
        <v>54</v>
      </c>
      <c r="G62" s="82" t="s">
        <v>80</v>
      </c>
      <c r="H62" s="83"/>
      <c r="I62" s="83"/>
      <c r="J62" s="83"/>
      <c r="K62" s="83"/>
    </row>
    <row r="64" spans="4:14" x14ac:dyDescent="0.2">
      <c r="E64" t="s">
        <v>84</v>
      </c>
      <c r="G64" t="s">
        <v>79</v>
      </c>
    </row>
    <row r="65" spans="4:13" x14ac:dyDescent="0.2">
      <c r="E65" s="2" t="s">
        <v>54</v>
      </c>
      <c r="G65" s="82" t="s">
        <v>80</v>
      </c>
      <c r="H65" s="83"/>
      <c r="I65" s="83"/>
      <c r="J65" s="83"/>
      <c r="K65" s="83"/>
    </row>
    <row r="67" spans="4:13" x14ac:dyDescent="0.2">
      <c r="E67" t="s">
        <v>85</v>
      </c>
      <c r="G67" t="s">
        <v>79</v>
      </c>
    </row>
    <row r="68" spans="4:13" x14ac:dyDescent="0.2">
      <c r="E68" s="2" t="s">
        <v>54</v>
      </c>
      <c r="G68" s="82" t="s">
        <v>80</v>
      </c>
      <c r="H68" s="83"/>
      <c r="I68" s="83"/>
      <c r="J68" s="83"/>
      <c r="K68" s="83"/>
    </row>
    <row r="70" spans="4:13" x14ac:dyDescent="0.2">
      <c r="E70" t="s">
        <v>86</v>
      </c>
      <c r="G70" t="s">
        <v>79</v>
      </c>
    </row>
    <row r="71" spans="4:13" x14ac:dyDescent="0.2">
      <c r="E71" s="2" t="s">
        <v>54</v>
      </c>
      <c r="G71" s="82" t="s">
        <v>80</v>
      </c>
      <c r="H71" s="83"/>
      <c r="I71" s="83"/>
      <c r="J71" s="83"/>
      <c r="K71" s="83"/>
    </row>
    <row r="73" spans="4:13" x14ac:dyDescent="0.2">
      <c r="E73" t="s">
        <v>87</v>
      </c>
      <c r="G73" t="s">
        <v>79</v>
      </c>
    </row>
    <row r="74" spans="4:13" x14ac:dyDescent="0.2">
      <c r="E74" s="2" t="s">
        <v>54</v>
      </c>
      <c r="G74" s="82" t="s">
        <v>80</v>
      </c>
      <c r="H74" s="83"/>
      <c r="I74" s="83"/>
      <c r="J74" s="83"/>
      <c r="K74" s="83"/>
    </row>
    <row r="77" spans="4:13" ht="11.5" x14ac:dyDescent="0.25">
      <c r="D77" s="13" t="s">
        <v>88</v>
      </c>
      <c r="E77" t="s">
        <v>89</v>
      </c>
    </row>
    <row r="78" spans="4:13" ht="11.5" x14ac:dyDescent="0.25">
      <c r="D78" s="13"/>
      <c r="E78" s="79" t="s">
        <v>61</v>
      </c>
      <c r="F78" s="79"/>
      <c r="G78" s="79"/>
      <c r="H78" s="79"/>
      <c r="I78" s="79"/>
      <c r="J78" s="79"/>
      <c r="K78" s="79"/>
      <c r="L78" s="79"/>
      <c r="M78" s="79"/>
    </row>
    <row r="79" spans="4:13" ht="75" customHeight="1" x14ac:dyDescent="0.25">
      <c r="D79" s="13"/>
      <c r="E79" s="80" t="s">
        <v>301</v>
      </c>
      <c r="F79" s="80"/>
      <c r="G79" s="80"/>
      <c r="H79" s="80"/>
      <c r="I79" s="80"/>
      <c r="J79" s="80"/>
      <c r="K79" s="80"/>
      <c r="L79" s="80"/>
      <c r="M79" s="80"/>
    </row>
  </sheetData>
  <mergeCells count="35">
    <mergeCell ref="E13:M13"/>
    <mergeCell ref="E14:M14"/>
    <mergeCell ref="E15:M15"/>
    <mergeCell ref="E17:M17"/>
    <mergeCell ref="E18:M18"/>
    <mergeCell ref="E79:M79"/>
    <mergeCell ref="E19:M19"/>
    <mergeCell ref="E41:M41"/>
    <mergeCell ref="E21:M21"/>
    <mergeCell ref="E22:M22"/>
    <mergeCell ref="E23:M23"/>
    <mergeCell ref="E25:M25"/>
    <mergeCell ref="E26:M26"/>
    <mergeCell ref="E27:M27"/>
    <mergeCell ref="E31:M31"/>
    <mergeCell ref="E36:M36"/>
    <mergeCell ref="E37:M37"/>
    <mergeCell ref="E38:M38"/>
    <mergeCell ref="E40:M40"/>
    <mergeCell ref="E50:M50"/>
    <mergeCell ref="E78:M78"/>
    <mergeCell ref="E42:M42"/>
    <mergeCell ref="E44:M44"/>
    <mergeCell ref="E45:M45"/>
    <mergeCell ref="E46:M46"/>
    <mergeCell ref="E48:M48"/>
    <mergeCell ref="E49:M49"/>
    <mergeCell ref="G53:K53"/>
    <mergeCell ref="G56:K56"/>
    <mergeCell ref="G59:K59"/>
    <mergeCell ref="G62:K62"/>
    <mergeCell ref="G65:K65"/>
    <mergeCell ref="G68:K68"/>
    <mergeCell ref="G71:K71"/>
    <mergeCell ref="G74:K74"/>
  </mergeCells>
  <conditionalFormatting sqref="E5">
    <cfRule type="cellIs" dxfId="0" priority="1" operator="equal">
      <formula>"Maak een keuze"</formula>
    </cfRule>
  </conditionalFormatting>
  <hyperlinks>
    <hyperlink ref="AD26" r:id="rId1" xr:uid="{1347B2EA-4E12-4D8A-9F54-74910A367EF7}"/>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912C96D0-5648-4F85-9A6E-80F89B020C12}">
          <x14:formula1>
            <xm:f>Dropdowns!$C$10:$C$12</xm:f>
          </x14:formula1>
          <xm:sqref>E5</xm:sqref>
        </x14:dataValidation>
        <x14:dataValidation type="list" allowBlank="1" showInputMessage="1" showErrorMessage="1" xr:uid="{2790085B-BC76-45F2-B8A3-BE63C200228C}">
          <x14:formula1>
            <xm:f>Dropdowns!$C$15:$C$18</xm:f>
          </x14:formula1>
          <xm:sqref>E8</xm:sqref>
        </x14:dataValidation>
        <x14:dataValidation type="list" allowBlank="1" showInputMessage="1" showErrorMessage="1" xr:uid="{4186C0D4-AB55-43C4-A6DB-EDBBF07BDDF8}">
          <x14:formula1>
            <xm:f>Dropdowns!$C$31:$C$34</xm:f>
          </x14:formula1>
          <xm:sqref>E53 E56 E59 E62 E65 E68 E71 E74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64"/>
  <sheetViews>
    <sheetView topLeftCell="A34" zoomScale="130" zoomScaleNormal="130" workbookViewId="0">
      <selection activeCell="G49" sqref="G49"/>
    </sheetView>
  </sheetViews>
  <sheetFormatPr defaultRowHeight="10" x14ac:dyDescent="0.2"/>
  <cols>
    <col min="1" max="3" width="4.109375" customWidth="1"/>
    <col min="4" max="4" width="23.77734375" customWidth="1"/>
    <col min="5" max="5" width="37.77734375" customWidth="1"/>
    <col min="6" max="6" width="9.77734375" customWidth="1"/>
    <col min="7" max="7" width="61.44140625" customWidth="1"/>
    <col min="8" max="8" width="62" customWidth="1"/>
    <col min="9" max="9" width="0.77734375" style="21" customWidth="1"/>
    <col min="10" max="10" width="2" style="22" customWidth="1"/>
    <col min="11" max="11" width="31.77734375" customWidth="1"/>
    <col min="12" max="12" width="35.44140625" customWidth="1"/>
    <col min="13" max="13" width="38.109375" customWidth="1"/>
  </cols>
  <sheetData>
    <row r="2" spans="2:24" ht="20.5" thickBot="1" x14ac:dyDescent="0.55000000000000004">
      <c r="B2" s="10" t="s">
        <v>90</v>
      </c>
      <c r="C2" s="10"/>
      <c r="D2" s="10"/>
      <c r="E2" s="10"/>
      <c r="F2" s="10"/>
      <c r="G2" s="10"/>
      <c r="H2" s="10"/>
      <c r="I2" s="19"/>
      <c r="J2" s="20"/>
      <c r="K2" s="10" t="s">
        <v>91</v>
      </c>
      <c r="L2" s="10"/>
      <c r="M2" s="10"/>
      <c r="N2" s="10"/>
      <c r="O2" s="10"/>
      <c r="P2" s="10"/>
      <c r="Q2" s="10"/>
      <c r="R2" s="10"/>
      <c r="S2" s="10"/>
      <c r="T2" s="10"/>
      <c r="U2" s="10"/>
      <c r="V2" s="10"/>
      <c r="W2" s="10"/>
      <c r="X2" s="10"/>
    </row>
    <row r="3" spans="2:24" ht="10.5" thickTop="1" x14ac:dyDescent="0.2"/>
    <row r="4" spans="2:24" x14ac:dyDescent="0.2">
      <c r="D4" s="11"/>
    </row>
    <row r="6" spans="2:24" ht="15.5" thickBot="1" x14ac:dyDescent="0.45">
      <c r="D6" s="24" t="s">
        <v>92</v>
      </c>
      <c r="E6" s="24"/>
      <c r="F6" s="24"/>
      <c r="G6" s="24"/>
      <c r="H6" s="24"/>
      <c r="I6" s="25"/>
      <c r="J6" s="26"/>
      <c r="K6" s="24"/>
      <c r="L6" s="24"/>
      <c r="M6" s="24"/>
      <c r="N6" s="24"/>
      <c r="O6" s="24"/>
      <c r="P6" s="24"/>
      <c r="Q6" s="24"/>
      <c r="R6" s="24"/>
      <c r="S6" s="24"/>
      <c r="T6" s="24"/>
      <c r="U6" s="24"/>
      <c r="V6" s="24"/>
      <c r="W6" s="24"/>
      <c r="X6" s="24"/>
    </row>
    <row r="8" spans="2:24" ht="16" customHeight="1" thickBot="1" x14ac:dyDescent="0.45">
      <c r="D8" s="24" t="s">
        <v>55</v>
      </c>
      <c r="E8" s="81" t="s">
        <v>93</v>
      </c>
      <c r="F8" s="81"/>
      <c r="G8" s="81"/>
      <c r="H8" s="81"/>
      <c r="K8" s="27" t="s">
        <v>94</v>
      </c>
    </row>
    <row r="9" spans="2:24" x14ac:dyDescent="0.2">
      <c r="E9" s="81"/>
      <c r="F9" s="81"/>
      <c r="G9" s="81"/>
      <c r="H9" s="81"/>
    </row>
    <row r="10" spans="2:24" x14ac:dyDescent="0.2">
      <c r="E10" s="81"/>
      <c r="F10" s="81"/>
      <c r="G10" s="81"/>
      <c r="H10" s="81"/>
    </row>
    <row r="11" spans="2:24" x14ac:dyDescent="0.2">
      <c r="E11" s="81"/>
      <c r="F11" s="81"/>
      <c r="G11" s="81"/>
      <c r="H11" s="81"/>
    </row>
    <row r="13" spans="2:24" ht="15.5" thickBot="1" x14ac:dyDescent="0.45">
      <c r="D13" s="24" t="s">
        <v>58</v>
      </c>
      <c r="E13" t="s">
        <v>95</v>
      </c>
    </row>
    <row r="15" spans="2:24" ht="11" thickBot="1" x14ac:dyDescent="0.3">
      <c r="E15" s="28" t="s">
        <v>96</v>
      </c>
      <c r="F15" s="28" t="s">
        <v>97</v>
      </c>
      <c r="G15" s="28" t="s">
        <v>6</v>
      </c>
      <c r="H15" s="28" t="s">
        <v>91</v>
      </c>
    </row>
    <row r="16" spans="2:24" ht="50.5" thickTop="1" x14ac:dyDescent="0.2">
      <c r="E16" s="29" t="s">
        <v>98</v>
      </c>
      <c r="F16" s="30" t="s">
        <v>99</v>
      </c>
      <c r="G16" s="30" t="s">
        <v>100</v>
      </c>
      <c r="H16" s="31" t="s">
        <v>101</v>
      </c>
    </row>
    <row r="17" spans="4:8" ht="40" x14ac:dyDescent="0.2">
      <c r="E17" s="32" t="s">
        <v>102</v>
      </c>
      <c r="F17" s="33" t="s">
        <v>103</v>
      </c>
      <c r="G17" s="33" t="s">
        <v>104</v>
      </c>
      <c r="H17" s="34" t="s">
        <v>105</v>
      </c>
    </row>
    <row r="18" spans="4:8" ht="20" x14ac:dyDescent="0.2">
      <c r="E18" s="32" t="s">
        <v>29</v>
      </c>
      <c r="F18" s="33" t="s">
        <v>106</v>
      </c>
      <c r="G18" s="33" t="s">
        <v>107</v>
      </c>
      <c r="H18" s="34" t="s">
        <v>108</v>
      </c>
    </row>
    <row r="19" spans="4:8" ht="20" x14ac:dyDescent="0.2">
      <c r="E19" s="32" t="s">
        <v>109</v>
      </c>
      <c r="F19" s="33" t="s">
        <v>106</v>
      </c>
      <c r="G19" s="33" t="s">
        <v>110</v>
      </c>
      <c r="H19" s="34" t="s">
        <v>111</v>
      </c>
    </row>
    <row r="20" spans="4:8" ht="20" x14ac:dyDescent="0.2">
      <c r="E20" s="32" t="s">
        <v>112</v>
      </c>
      <c r="F20" s="33" t="s">
        <v>106</v>
      </c>
      <c r="G20" s="33" t="s">
        <v>113</v>
      </c>
      <c r="H20" s="34" t="s">
        <v>108</v>
      </c>
    </row>
    <row r="21" spans="4:8" x14ac:dyDescent="0.2">
      <c r="E21" s="35" t="s">
        <v>2</v>
      </c>
      <c r="F21" s="36" t="s">
        <v>106</v>
      </c>
      <c r="G21" s="36" t="s">
        <v>114</v>
      </c>
      <c r="H21" s="37" t="s">
        <v>111</v>
      </c>
    </row>
    <row r="22" spans="4:8" ht="11.5" x14ac:dyDescent="0.2">
      <c r="E22" s="38"/>
      <c r="F22" s="38"/>
      <c r="G22" s="38"/>
      <c r="H22" s="38"/>
    </row>
    <row r="23" spans="4:8" ht="10.5" x14ac:dyDescent="0.25">
      <c r="D23" s="8" t="s">
        <v>115</v>
      </c>
      <c r="E23" s="8" t="s">
        <v>116</v>
      </c>
    </row>
    <row r="24" spans="4:8" x14ac:dyDescent="0.2">
      <c r="E24" s="81" t="s">
        <v>117</v>
      </c>
      <c r="F24" s="90"/>
      <c r="G24" s="90"/>
      <c r="H24" s="90"/>
    </row>
    <row r="25" spans="4:8" x14ac:dyDescent="0.2">
      <c r="E25" s="90"/>
      <c r="F25" s="90"/>
      <c r="G25" s="90"/>
      <c r="H25" s="90"/>
    </row>
    <row r="26" spans="4:8" x14ac:dyDescent="0.2">
      <c r="E26" s="90"/>
      <c r="F26" s="90"/>
      <c r="G26" s="90"/>
      <c r="H26" s="90"/>
    </row>
    <row r="27" spans="4:8" ht="40" customHeight="1" x14ac:dyDescent="0.2">
      <c r="E27" s="90"/>
      <c r="F27" s="90"/>
      <c r="G27" s="90"/>
      <c r="H27" s="90"/>
    </row>
    <row r="29" spans="4:8" ht="10.5" x14ac:dyDescent="0.25">
      <c r="D29" s="8" t="s">
        <v>118</v>
      </c>
      <c r="E29" s="8" t="s">
        <v>119</v>
      </c>
    </row>
    <row r="30" spans="4:8" x14ac:dyDescent="0.2">
      <c r="E30" s="81" t="s">
        <v>120</v>
      </c>
      <c r="F30" s="90"/>
      <c r="G30" s="90"/>
      <c r="H30" s="90"/>
    </row>
    <row r="31" spans="4:8" x14ac:dyDescent="0.2">
      <c r="E31" s="90"/>
      <c r="F31" s="90"/>
      <c r="G31" s="90"/>
      <c r="H31" s="90"/>
    </row>
    <row r="32" spans="4:8" x14ac:dyDescent="0.2">
      <c r="E32" s="90"/>
      <c r="F32" s="90"/>
      <c r="G32" s="90"/>
      <c r="H32" s="90"/>
    </row>
    <row r="33" spans="4:11" x14ac:dyDescent="0.2">
      <c r="E33" s="90"/>
      <c r="F33" s="90"/>
      <c r="G33" s="90"/>
      <c r="H33" s="90"/>
    </row>
    <row r="34" spans="4:11" ht="147" customHeight="1" x14ac:dyDescent="0.2">
      <c r="E34" s="90"/>
      <c r="F34" s="90"/>
      <c r="G34" s="90"/>
      <c r="H34" s="90"/>
    </row>
    <row r="35" spans="4:11" ht="11.15" customHeight="1" x14ac:dyDescent="0.2"/>
    <row r="36" spans="4:11" ht="12" customHeight="1" x14ac:dyDescent="0.25">
      <c r="D36" s="8" t="s">
        <v>121</v>
      </c>
      <c r="E36" s="8" t="s">
        <v>122</v>
      </c>
    </row>
    <row r="37" spans="4:11" ht="10" customHeight="1" x14ac:dyDescent="0.2">
      <c r="E37" s="81" t="s">
        <v>123</v>
      </c>
      <c r="F37" s="90"/>
      <c r="G37" s="90"/>
      <c r="H37" s="90"/>
    </row>
    <row r="38" spans="4:11" x14ac:dyDescent="0.2">
      <c r="E38" s="90"/>
      <c r="F38" s="90"/>
      <c r="G38" s="90"/>
      <c r="H38" s="90"/>
    </row>
    <row r="39" spans="4:11" x14ac:dyDescent="0.2">
      <c r="E39" s="90"/>
      <c r="F39" s="90"/>
      <c r="G39" s="90"/>
      <c r="H39" s="90"/>
    </row>
    <row r="40" spans="4:11" ht="80.5" customHeight="1" x14ac:dyDescent="0.2">
      <c r="E40" s="90"/>
      <c r="F40" s="90"/>
      <c r="G40" s="90"/>
      <c r="H40" s="90"/>
    </row>
    <row r="41" spans="4:11" x14ac:dyDescent="0.2">
      <c r="K41" t="s">
        <v>124</v>
      </c>
    </row>
    <row r="43" spans="4:11" ht="15" x14ac:dyDescent="0.4">
      <c r="D43" s="39" t="s">
        <v>125</v>
      </c>
      <c r="E43" s="39" t="s">
        <v>126</v>
      </c>
      <c r="F43" s="39"/>
      <c r="G43" s="39"/>
      <c r="H43" s="39"/>
    </row>
    <row r="44" spans="4:11" ht="15" x14ac:dyDescent="0.4">
      <c r="D44" s="39"/>
      <c r="E44" t="s">
        <v>127</v>
      </c>
      <c r="F44" s="39"/>
      <c r="G44" s="39"/>
      <c r="H44" s="39"/>
    </row>
    <row r="45" spans="4:11" ht="11" thickBot="1" x14ac:dyDescent="0.3">
      <c r="E45" s="91" t="s">
        <v>128</v>
      </c>
      <c r="F45" s="92"/>
      <c r="G45" s="28" t="s">
        <v>129</v>
      </c>
      <c r="H45" s="28" t="s">
        <v>9</v>
      </c>
    </row>
    <row r="46" spans="4:11" ht="10.5" thickTop="1" x14ac:dyDescent="0.2">
      <c r="E46" s="93" t="s">
        <v>130</v>
      </c>
      <c r="F46" s="94"/>
      <c r="G46" s="70" t="s">
        <v>131</v>
      </c>
      <c r="H46" s="70" t="s">
        <v>131</v>
      </c>
    </row>
    <row r="47" spans="4:11" x14ac:dyDescent="0.2">
      <c r="E47" s="88" t="s">
        <v>17</v>
      </c>
      <c r="F47" s="89"/>
      <c r="G47" s="23" t="s">
        <v>285</v>
      </c>
      <c r="H47" s="70" t="s">
        <v>131</v>
      </c>
    </row>
    <row r="48" spans="4:11" x14ac:dyDescent="0.2">
      <c r="E48" s="88" t="s">
        <v>18</v>
      </c>
      <c r="F48" s="89"/>
      <c r="G48" s="23" t="s">
        <v>321</v>
      </c>
      <c r="H48" s="70" t="s">
        <v>131</v>
      </c>
    </row>
    <row r="50" spans="5:8" x14ac:dyDescent="0.2">
      <c r="E50" t="s">
        <v>132</v>
      </c>
    </row>
    <row r="51" spans="5:8" ht="11" thickBot="1" x14ac:dyDescent="0.3">
      <c r="E51" s="28" t="s">
        <v>96</v>
      </c>
      <c r="F51" s="28" t="s">
        <v>133</v>
      </c>
      <c r="G51" s="28" t="s">
        <v>9</v>
      </c>
      <c r="H51" s="28" t="s">
        <v>134</v>
      </c>
    </row>
    <row r="52" spans="5:8" ht="10.5" thickTop="1" x14ac:dyDescent="0.2">
      <c r="E52" s="35" t="s">
        <v>98</v>
      </c>
      <c r="F52" s="40">
        <v>0</v>
      </c>
      <c r="G52" s="23"/>
      <c r="H52" s="23" t="s">
        <v>281</v>
      </c>
    </row>
    <row r="53" spans="5:8" ht="20" x14ac:dyDescent="0.2">
      <c r="E53" s="35" t="s">
        <v>102</v>
      </c>
      <c r="F53" s="40">
        <v>0</v>
      </c>
      <c r="G53" s="23"/>
      <c r="H53" s="23" t="s">
        <v>280</v>
      </c>
    </row>
    <row r="54" spans="5:8" ht="20" x14ac:dyDescent="0.2">
      <c r="E54" s="35" t="s">
        <v>29</v>
      </c>
      <c r="F54" s="40">
        <v>0</v>
      </c>
      <c r="G54" s="23" t="s">
        <v>302</v>
      </c>
      <c r="H54" s="23" t="s">
        <v>279</v>
      </c>
    </row>
    <row r="55" spans="5:8" ht="20" x14ac:dyDescent="0.2">
      <c r="E55" s="35" t="s">
        <v>109</v>
      </c>
      <c r="F55" s="40">
        <v>1</v>
      </c>
      <c r="G55" s="23" t="s">
        <v>303</v>
      </c>
      <c r="H55" s="23"/>
    </row>
    <row r="56" spans="5:8" x14ac:dyDescent="0.2">
      <c r="E56" s="35" t="s">
        <v>135</v>
      </c>
      <c r="F56" s="40">
        <v>0</v>
      </c>
      <c r="G56" s="23"/>
      <c r="H56" s="23" t="s">
        <v>282</v>
      </c>
    </row>
    <row r="57" spans="5:8" ht="60" x14ac:dyDescent="0.2">
      <c r="E57" s="35" t="s">
        <v>2</v>
      </c>
      <c r="F57" s="40">
        <v>0</v>
      </c>
      <c r="G57" s="23"/>
      <c r="H57" s="23" t="s">
        <v>283</v>
      </c>
    </row>
    <row r="58" spans="5:8" ht="10.5" x14ac:dyDescent="0.25">
      <c r="E58" s="41" t="s">
        <v>136</v>
      </c>
      <c r="F58" s="42">
        <f>SUM(F54:F57)</f>
        <v>1</v>
      </c>
      <c r="G58" s="43" t="s">
        <v>137</v>
      </c>
      <c r="H58" s="43"/>
    </row>
    <row r="64" spans="5:8" x14ac:dyDescent="0.2">
      <c r="H64" t="s">
        <v>284</v>
      </c>
    </row>
  </sheetData>
  <mergeCells count="8">
    <mergeCell ref="E47:F47"/>
    <mergeCell ref="E48:F48"/>
    <mergeCell ref="E8:H11"/>
    <mergeCell ref="E24:H27"/>
    <mergeCell ref="E30:H34"/>
    <mergeCell ref="E37:H40"/>
    <mergeCell ref="E45:F45"/>
    <mergeCell ref="E46:F46"/>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topLeftCell="C1" zoomScaleNormal="100" workbookViewId="0">
      <selection activeCell="E25" sqref="E25"/>
    </sheetView>
  </sheetViews>
  <sheetFormatPr defaultRowHeight="10" x14ac:dyDescent="0.2"/>
  <cols>
    <col min="1" max="2" width="4.109375" customWidth="1"/>
    <col min="3" max="3" width="11.109375" customWidth="1"/>
    <col min="4" max="4" width="39" customWidth="1"/>
    <col min="5" max="5" width="20.109375" customWidth="1"/>
    <col min="6" max="6" width="86.77734375" customWidth="1"/>
    <col min="7" max="7" width="63.109375" customWidth="1"/>
    <col min="8" max="8" width="1.109375" style="21" customWidth="1"/>
    <col min="9" max="9" width="2.77734375" style="22" customWidth="1"/>
    <col min="10" max="10" width="73.77734375" customWidth="1"/>
    <col min="11" max="11" width="23.109375" customWidth="1"/>
    <col min="12" max="12" width="67.77734375" customWidth="1"/>
  </cols>
  <sheetData>
    <row r="2" spans="2:18" ht="20.5" thickBot="1" x14ac:dyDescent="0.55000000000000004">
      <c r="B2" s="10" t="s">
        <v>138</v>
      </c>
      <c r="C2" s="10"/>
      <c r="D2" s="10"/>
      <c r="E2" s="10"/>
      <c r="F2" s="10"/>
      <c r="G2" s="10"/>
      <c r="H2" s="19"/>
      <c r="I2" s="20"/>
      <c r="J2" s="10" t="s">
        <v>91</v>
      </c>
      <c r="K2" s="10"/>
      <c r="L2" s="10"/>
      <c r="M2" s="10"/>
      <c r="N2" s="10"/>
      <c r="O2" s="10"/>
      <c r="P2" s="10"/>
      <c r="Q2" s="10"/>
      <c r="R2" s="10"/>
    </row>
    <row r="3" spans="2:18" ht="10.5" thickTop="1" x14ac:dyDescent="0.2"/>
    <row r="5" spans="2:18" ht="15.5" thickBot="1" x14ac:dyDescent="0.45">
      <c r="D5" s="24" t="s">
        <v>139</v>
      </c>
      <c r="E5" s="24"/>
      <c r="F5" s="24"/>
      <c r="G5" s="24"/>
    </row>
    <row r="7" spans="2:18" x14ac:dyDescent="0.2">
      <c r="D7" s="95" t="s">
        <v>140</v>
      </c>
      <c r="E7" s="95"/>
      <c r="F7" s="95"/>
    </row>
    <row r="8" spans="2:18" x14ac:dyDescent="0.2">
      <c r="C8" s="44"/>
      <c r="D8" s="95"/>
      <c r="E8" s="95"/>
      <c r="F8" s="95"/>
    </row>
    <row r="9" spans="2:18" ht="15.5" thickBot="1" x14ac:dyDescent="0.45">
      <c r="C9" s="24" t="s">
        <v>141</v>
      </c>
      <c r="D9" s="45" t="s">
        <v>142</v>
      </c>
      <c r="E9" s="45"/>
      <c r="F9" s="45"/>
      <c r="J9" s="46" t="s">
        <v>143</v>
      </c>
      <c r="K9" s="45"/>
      <c r="L9" s="45"/>
    </row>
    <row r="10" spans="2:18" ht="11" thickBot="1" x14ac:dyDescent="0.3">
      <c r="D10" s="47" t="s">
        <v>6</v>
      </c>
      <c r="E10" s="47" t="s">
        <v>144</v>
      </c>
      <c r="F10" s="47" t="s">
        <v>145</v>
      </c>
      <c r="J10" s="47" t="s">
        <v>6</v>
      </c>
      <c r="K10" s="47" t="s">
        <v>144</v>
      </c>
      <c r="L10" s="47" t="s">
        <v>145</v>
      </c>
    </row>
    <row r="11" spans="2:18" ht="11" thickTop="1" x14ac:dyDescent="0.2">
      <c r="D11" s="35" t="s">
        <v>146</v>
      </c>
      <c r="E11" s="48">
        <f>'SP 1 Verdeling EOL'!F53</f>
        <v>0</v>
      </c>
      <c r="F11" s="49" t="s">
        <v>147</v>
      </c>
      <c r="J11" s="35" t="s">
        <v>146</v>
      </c>
      <c r="K11" s="48" t="s">
        <v>144</v>
      </c>
      <c r="L11" s="49" t="s">
        <v>147</v>
      </c>
    </row>
    <row r="12" spans="2:18" ht="20" x14ac:dyDescent="0.2">
      <c r="D12" s="35" t="s">
        <v>148</v>
      </c>
      <c r="E12" s="48">
        <f>'SP 1 Verdeling EOL'!F54</f>
        <v>0</v>
      </c>
      <c r="F12" s="50" t="s">
        <v>147</v>
      </c>
      <c r="J12" s="35" t="s">
        <v>148</v>
      </c>
      <c r="K12" s="48">
        <v>0</v>
      </c>
      <c r="L12" s="50" t="s">
        <v>147</v>
      </c>
    </row>
    <row r="13" spans="2:18" ht="20" x14ac:dyDescent="0.2">
      <c r="D13" s="35" t="s">
        <v>149</v>
      </c>
      <c r="E13" s="48">
        <f>'SP 1 Verdeling EOL'!F55</f>
        <v>1</v>
      </c>
      <c r="F13" s="50" t="s">
        <v>147</v>
      </c>
      <c r="J13" s="35" t="s">
        <v>149</v>
      </c>
      <c r="K13" s="48">
        <v>0.5</v>
      </c>
      <c r="L13" s="50" t="s">
        <v>147</v>
      </c>
    </row>
    <row r="14" spans="2:18" ht="20" x14ac:dyDescent="0.2">
      <c r="D14" s="35" t="s">
        <v>150</v>
      </c>
      <c r="E14" s="48">
        <f>'SP 1 Verdeling EOL'!F56</f>
        <v>0</v>
      </c>
      <c r="F14" s="50" t="s">
        <v>147</v>
      </c>
      <c r="J14" s="35" t="s">
        <v>150</v>
      </c>
      <c r="K14" s="48">
        <v>0.48</v>
      </c>
      <c r="L14" s="50" t="s">
        <v>147</v>
      </c>
    </row>
    <row r="15" spans="2:18" ht="20" x14ac:dyDescent="0.2">
      <c r="D15" s="35" t="s">
        <v>151</v>
      </c>
      <c r="E15" s="48">
        <f>'SP 1 Verdeling EOL'!F57</f>
        <v>0</v>
      </c>
      <c r="F15" s="50" t="s">
        <v>147</v>
      </c>
      <c r="J15" s="35" t="s">
        <v>151</v>
      </c>
      <c r="K15" s="48">
        <v>0</v>
      </c>
      <c r="L15" s="50" t="s">
        <v>147</v>
      </c>
    </row>
    <row r="16" spans="2:18" ht="10.5" x14ac:dyDescent="0.25">
      <c r="D16" s="4" t="s">
        <v>0</v>
      </c>
      <c r="E16" s="51">
        <f>SUM(E11:E15)</f>
        <v>1</v>
      </c>
      <c r="F16" s="35" t="s">
        <v>152</v>
      </c>
      <c r="J16" s="4" t="s">
        <v>0</v>
      </c>
      <c r="K16" s="51">
        <v>0.02</v>
      </c>
      <c r="L16" s="35" t="s">
        <v>152</v>
      </c>
    </row>
    <row r="17" spans="1:12" x14ac:dyDescent="0.2">
      <c r="K17">
        <v>1</v>
      </c>
    </row>
    <row r="18" spans="1:12" ht="10" customHeight="1" x14ac:dyDescent="0.2">
      <c r="D18" s="96" t="s">
        <v>153</v>
      </c>
      <c r="E18" s="96"/>
      <c r="F18" s="96"/>
      <c r="J18" s="96"/>
      <c r="K18" s="96"/>
      <c r="L18" s="96"/>
    </row>
    <row r="19" spans="1:12" ht="36" customHeight="1" x14ac:dyDescent="0.2">
      <c r="D19" s="96"/>
      <c r="E19" s="96"/>
      <c r="F19" s="96"/>
      <c r="J19" s="96"/>
      <c r="K19" s="96"/>
      <c r="L19" s="96"/>
    </row>
    <row r="21" spans="1:12" ht="11" thickBot="1" x14ac:dyDescent="0.3">
      <c r="D21" s="47" t="s">
        <v>154</v>
      </c>
      <c r="E21" s="47" t="s">
        <v>155</v>
      </c>
      <c r="F21" s="47" t="s">
        <v>156</v>
      </c>
      <c r="G21" s="47" t="s">
        <v>157</v>
      </c>
      <c r="J21" s="47" t="s">
        <v>154</v>
      </c>
      <c r="K21" s="47" t="s">
        <v>155</v>
      </c>
      <c r="L21" s="47" t="s">
        <v>156</v>
      </c>
    </row>
    <row r="22" spans="1:12" ht="10.5" thickTop="1" x14ac:dyDescent="0.2">
      <c r="D22" s="35" t="s">
        <v>158</v>
      </c>
      <c r="E22" s="52">
        <v>0</v>
      </c>
      <c r="F22" s="52" t="s">
        <v>159</v>
      </c>
      <c r="G22" s="52"/>
      <c r="J22" s="35" t="s">
        <v>158</v>
      </c>
      <c r="K22" s="52">
        <v>0.04</v>
      </c>
      <c r="L22" s="52" t="s">
        <v>160</v>
      </c>
    </row>
    <row r="23" spans="1:12" ht="10.5" customHeight="1" x14ac:dyDescent="0.2">
      <c r="D23" s="35" t="s">
        <v>161</v>
      </c>
      <c r="E23" s="52">
        <v>0</v>
      </c>
      <c r="F23" s="52" t="s">
        <v>159</v>
      </c>
      <c r="G23" s="52"/>
      <c r="J23" s="35" t="s">
        <v>161</v>
      </c>
      <c r="K23" s="52">
        <v>0</v>
      </c>
      <c r="L23" s="52" t="s">
        <v>162</v>
      </c>
    </row>
    <row r="24" spans="1:12" x14ac:dyDescent="0.2">
      <c r="D24" s="35" t="s">
        <v>163</v>
      </c>
      <c r="E24" s="52">
        <v>0</v>
      </c>
      <c r="F24" s="52" t="s">
        <v>286</v>
      </c>
      <c r="G24" s="52" t="s">
        <v>287</v>
      </c>
      <c r="J24" s="35" t="s">
        <v>163</v>
      </c>
      <c r="K24" s="52">
        <v>0.01</v>
      </c>
      <c r="L24" s="52" t="s">
        <v>164</v>
      </c>
    </row>
    <row r="25" spans="1:12" x14ac:dyDescent="0.2">
      <c r="D25" s="35" t="s">
        <v>165</v>
      </c>
      <c r="E25" s="52">
        <v>0</v>
      </c>
      <c r="F25" s="52" t="s">
        <v>159</v>
      </c>
      <c r="G25" s="52"/>
      <c r="J25" s="35" t="s">
        <v>165</v>
      </c>
      <c r="K25" s="52">
        <v>0</v>
      </c>
      <c r="L25" s="52" t="s">
        <v>162</v>
      </c>
    </row>
    <row r="26" spans="1:12" x14ac:dyDescent="0.2">
      <c r="D26" s="35" t="s">
        <v>166</v>
      </c>
      <c r="E26" s="52">
        <v>0.01</v>
      </c>
      <c r="F26" s="52" t="s">
        <v>159</v>
      </c>
      <c r="G26" s="52"/>
      <c r="J26" s="35" t="s">
        <v>166</v>
      </c>
      <c r="K26" s="52">
        <v>0.01</v>
      </c>
      <c r="L26" s="52" t="s">
        <v>167</v>
      </c>
    </row>
    <row r="27" spans="1:12" ht="10" hidden="1" customHeight="1" x14ac:dyDescent="0.2">
      <c r="A27" t="s">
        <v>168</v>
      </c>
      <c r="D27" s="35" t="s">
        <v>169</v>
      </c>
      <c r="E27" s="52">
        <v>0</v>
      </c>
      <c r="F27" s="52" t="s">
        <v>159</v>
      </c>
      <c r="G27" s="52"/>
      <c r="J27" s="35" t="s">
        <v>169</v>
      </c>
      <c r="K27" s="52">
        <v>0</v>
      </c>
      <c r="L27" s="52" t="s">
        <v>170</v>
      </c>
    </row>
    <row r="29" spans="1:12" ht="15.5" thickBot="1" x14ac:dyDescent="0.45">
      <c r="D29" s="45" t="s">
        <v>171</v>
      </c>
      <c r="E29" s="45"/>
      <c r="F29" s="45"/>
      <c r="J29" s="45" t="s">
        <v>171</v>
      </c>
      <c r="K29" s="45"/>
      <c r="L29" s="45"/>
    </row>
    <row r="30" spans="1:12" ht="11" thickBot="1" x14ac:dyDescent="0.3">
      <c r="D30" s="47" t="s">
        <v>6</v>
      </c>
      <c r="E30" s="47" t="s">
        <v>172</v>
      </c>
      <c r="F30" s="47" t="s">
        <v>173</v>
      </c>
      <c r="J30" s="47" t="s">
        <v>6</v>
      </c>
      <c r="K30" s="47" t="s">
        <v>172</v>
      </c>
      <c r="L30" s="47" t="s">
        <v>173</v>
      </c>
    </row>
    <row r="31" spans="1:12" ht="11" thickTop="1" x14ac:dyDescent="0.2">
      <c r="D31" s="35" t="s">
        <v>174</v>
      </c>
      <c r="E31" s="48">
        <f>E11</f>
        <v>0</v>
      </c>
      <c r="F31" s="50" t="s">
        <v>175</v>
      </c>
      <c r="J31" s="35" t="s">
        <v>174</v>
      </c>
      <c r="K31" s="48">
        <v>0</v>
      </c>
      <c r="L31" s="50" t="s">
        <v>175</v>
      </c>
    </row>
    <row r="32" spans="1:12" ht="10.5" x14ac:dyDescent="0.2">
      <c r="D32" s="35" t="s">
        <v>176</v>
      </c>
      <c r="E32" s="48">
        <f>E12*(1-E22-E23-E24)</f>
        <v>0</v>
      </c>
      <c r="F32" s="50" t="s">
        <v>177</v>
      </c>
      <c r="J32" s="35" t="s">
        <v>176</v>
      </c>
      <c r="K32" s="48">
        <v>0.47499999999999998</v>
      </c>
      <c r="L32" s="50" t="s">
        <v>177</v>
      </c>
    </row>
    <row r="33" spans="4:12" ht="30" x14ac:dyDescent="0.2">
      <c r="D33" s="35" t="s">
        <v>178</v>
      </c>
      <c r="E33" s="48">
        <f>E13*(1-E25-E26)+E12*E22-E12*E22*E25</f>
        <v>0.99</v>
      </c>
      <c r="F33" s="53" t="s">
        <v>179</v>
      </c>
      <c r="J33" s="35" t="s">
        <v>178</v>
      </c>
      <c r="K33" s="48">
        <v>0.49519999999999997</v>
      </c>
      <c r="L33" s="53" t="s">
        <v>179</v>
      </c>
    </row>
    <row r="34" spans="4:12" ht="60" x14ac:dyDescent="0.2">
      <c r="D34" s="35" t="s">
        <v>180</v>
      </c>
      <c r="E34" s="48">
        <f>E14*(1-E27)+E12*E23+E13*E25+E12*E22*E25-E12*E22*E25*E27-E13*E25*E27</f>
        <v>0</v>
      </c>
      <c r="F34" s="53" t="s">
        <v>181</v>
      </c>
      <c r="J34" s="35" t="s">
        <v>180</v>
      </c>
      <c r="K34" s="48">
        <v>0</v>
      </c>
      <c r="L34" s="53" t="s">
        <v>181</v>
      </c>
    </row>
    <row r="35" spans="4:12" ht="60" x14ac:dyDescent="0.2">
      <c r="D35" s="35" t="s">
        <v>182</v>
      </c>
      <c r="E35" s="48">
        <f>E15+E12*E24+E13*E26+E14*E27+E12*E22*E25*E27+E13*E25*E27</f>
        <v>0.01</v>
      </c>
      <c r="F35" s="54" t="s">
        <v>183</v>
      </c>
      <c r="J35" s="35" t="s">
        <v>182</v>
      </c>
      <c r="K35" s="48">
        <v>2.98E-2</v>
      </c>
      <c r="L35" s="54" t="s">
        <v>183</v>
      </c>
    </row>
    <row r="36" spans="4:12" ht="10.5" x14ac:dyDescent="0.25">
      <c r="D36" s="4" t="s">
        <v>184</v>
      </c>
      <c r="E36" s="51">
        <f>SUM(E31:E35)</f>
        <v>1</v>
      </c>
      <c r="F36" s="4"/>
      <c r="J36" s="4" t="s">
        <v>184</v>
      </c>
      <c r="K36" s="51">
        <v>1</v>
      </c>
      <c r="L36" s="4"/>
    </row>
  </sheetData>
  <mergeCells count="3">
    <mergeCell ref="D7:F8"/>
    <mergeCell ref="D18:F19"/>
    <mergeCell ref="J18:L19"/>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60"/>
  <sheetViews>
    <sheetView topLeftCell="B1" zoomScale="85" zoomScaleNormal="85" workbookViewId="0">
      <selection activeCell="E7" sqref="E7"/>
    </sheetView>
  </sheetViews>
  <sheetFormatPr defaultRowHeight="10" x14ac:dyDescent="0.2"/>
  <cols>
    <col min="1" max="2" width="4.109375" customWidth="1"/>
    <col min="3" max="3" width="11.109375" customWidth="1"/>
    <col min="4" max="4" width="100.33203125" bestFit="1" customWidth="1"/>
    <col min="5" max="5" width="45.109375" customWidth="1"/>
    <col min="6" max="6" width="101.77734375" bestFit="1" customWidth="1"/>
    <col min="7" max="7" width="101.77734375" customWidth="1"/>
    <col min="8" max="8" width="35.44140625" customWidth="1"/>
    <col min="9" max="9" width="0.77734375" style="21" customWidth="1"/>
    <col min="10" max="10" width="1.44140625" customWidth="1"/>
  </cols>
  <sheetData>
    <row r="2" spans="2:20" ht="20.5" thickBot="1" x14ac:dyDescent="0.55000000000000004">
      <c r="B2" s="10" t="s">
        <v>185</v>
      </c>
      <c r="C2" s="10"/>
      <c r="D2" s="10"/>
      <c r="E2" s="10"/>
      <c r="F2" s="10"/>
      <c r="G2" s="10"/>
      <c r="H2" s="10"/>
      <c r="I2" s="19"/>
      <c r="J2" s="10"/>
      <c r="K2" s="10" t="s">
        <v>91</v>
      </c>
      <c r="L2" s="10"/>
      <c r="M2" s="10"/>
      <c r="N2" s="10"/>
      <c r="O2" s="10"/>
      <c r="P2" s="10"/>
      <c r="Q2" s="10"/>
      <c r="R2" s="10"/>
      <c r="S2" s="10"/>
      <c r="T2" s="10"/>
    </row>
    <row r="3" spans="2:20" ht="10.5" thickTop="1" x14ac:dyDescent="0.2"/>
    <row r="4" spans="2:20" ht="15.5" thickBot="1" x14ac:dyDescent="0.45">
      <c r="B4" s="24"/>
      <c r="C4" s="24" t="s">
        <v>186</v>
      </c>
      <c r="D4" s="24" t="s">
        <v>187</v>
      </c>
      <c r="E4" s="24"/>
      <c r="F4" s="24"/>
      <c r="G4" s="24"/>
      <c r="H4" s="24"/>
      <c r="I4" s="25"/>
    </row>
    <row r="6" spans="2:20" ht="11" thickBot="1" x14ac:dyDescent="0.3">
      <c r="E6" s="28" t="s">
        <v>188</v>
      </c>
      <c r="F6" s="28" t="s">
        <v>9</v>
      </c>
      <c r="G6" s="28" t="s">
        <v>276</v>
      </c>
      <c r="H6" s="28"/>
    </row>
    <row r="7" spans="2:20" ht="11" thickTop="1" x14ac:dyDescent="0.25">
      <c r="D7" t="s">
        <v>189</v>
      </c>
      <c r="E7" s="70"/>
      <c r="F7" s="77"/>
      <c r="G7" s="6" t="s">
        <v>305</v>
      </c>
      <c r="H7" s="23"/>
    </row>
    <row r="8" spans="2:20" ht="30.5" x14ac:dyDescent="0.2">
      <c r="D8" s="68" t="s">
        <v>190</v>
      </c>
      <c r="E8" s="70"/>
      <c r="F8" s="70"/>
      <c r="G8" s="23"/>
      <c r="H8" s="23"/>
    </row>
    <row r="10" spans="2:20" ht="15.5" thickBot="1" x14ac:dyDescent="0.45">
      <c r="B10" s="24"/>
      <c r="C10" s="24" t="s">
        <v>55</v>
      </c>
      <c r="D10" s="24" t="s">
        <v>191</v>
      </c>
      <c r="E10" s="24"/>
      <c r="F10" s="24"/>
      <c r="G10" s="24"/>
      <c r="H10" s="24"/>
    </row>
    <row r="12" spans="2:20" ht="10.5" x14ac:dyDescent="0.2">
      <c r="C12" s="55"/>
      <c r="D12" s="57" t="s">
        <v>192</v>
      </c>
      <c r="E12" s="57"/>
      <c r="F12" s="57"/>
      <c r="G12" s="57"/>
      <c r="H12" s="57"/>
    </row>
    <row r="13" spans="2:20" ht="10.5" x14ac:dyDescent="0.2">
      <c r="C13" s="55"/>
      <c r="D13" s="44"/>
      <c r="E13" s="44"/>
      <c r="F13" s="44"/>
      <c r="G13" s="44"/>
      <c r="H13" s="44"/>
    </row>
    <row r="14" spans="2:20" ht="23.5" customHeight="1" x14ac:dyDescent="0.2">
      <c r="C14" s="55" t="s">
        <v>193</v>
      </c>
      <c r="D14" s="57" t="s">
        <v>194</v>
      </c>
      <c r="E14" s="57"/>
      <c r="F14" s="57"/>
      <c r="G14" s="57"/>
      <c r="H14" s="57"/>
    </row>
    <row r="15" spans="2:20" ht="32.5" customHeight="1" x14ac:dyDescent="0.2">
      <c r="C15" s="55" t="s">
        <v>195</v>
      </c>
      <c r="D15" s="57" t="s">
        <v>196</v>
      </c>
      <c r="E15" s="57"/>
      <c r="F15" s="57"/>
      <c r="G15" s="57"/>
      <c r="H15" s="57"/>
    </row>
    <row r="16" spans="2:20" ht="50.5" customHeight="1" x14ac:dyDescent="0.2">
      <c r="C16" s="55" t="s">
        <v>197</v>
      </c>
      <c r="D16" s="57" t="s">
        <v>198</v>
      </c>
      <c r="E16" s="57"/>
      <c r="F16" s="57"/>
      <c r="G16" s="57"/>
      <c r="H16" s="57"/>
    </row>
    <row r="17" spans="2:8" ht="11" thickBot="1" x14ac:dyDescent="0.3">
      <c r="C17" s="55" t="s">
        <v>199</v>
      </c>
      <c r="D17" s="28" t="s">
        <v>200</v>
      </c>
      <c r="E17" s="28" t="s">
        <v>201</v>
      </c>
      <c r="F17" s="28" t="s">
        <v>9</v>
      </c>
      <c r="G17" s="28"/>
      <c r="H17" s="28"/>
    </row>
    <row r="18" spans="2:8" ht="12" customHeight="1" thickTop="1" x14ac:dyDescent="0.2">
      <c r="C18" s="55"/>
      <c r="D18" s="70"/>
      <c r="E18" s="23"/>
      <c r="F18" s="23"/>
      <c r="G18" s="70"/>
      <c r="H18" s="23"/>
    </row>
    <row r="19" spans="2:8" ht="10.5" x14ac:dyDescent="0.2">
      <c r="C19" s="55"/>
      <c r="D19" s="55"/>
      <c r="E19" s="55"/>
      <c r="F19" s="55"/>
      <c r="G19" s="55"/>
      <c r="H19" s="55"/>
    </row>
    <row r="20" spans="2:8" ht="10.5" x14ac:dyDescent="0.2">
      <c r="C20" s="55" t="s">
        <v>125</v>
      </c>
      <c r="D20" s="55" t="s">
        <v>202</v>
      </c>
      <c r="E20" s="55"/>
      <c r="F20" s="55"/>
      <c r="G20" s="55"/>
      <c r="H20" s="55"/>
    </row>
    <row r="21" spans="2:8" ht="10.5" x14ac:dyDescent="0.2">
      <c r="C21" s="55"/>
      <c r="D21" s="55"/>
      <c r="E21" s="55"/>
      <c r="F21" s="55"/>
      <c r="G21" s="55"/>
      <c r="H21" s="55"/>
    </row>
    <row r="22" spans="2:8" ht="15.5" thickBot="1" x14ac:dyDescent="0.45">
      <c r="B22" s="24"/>
      <c r="C22" s="24" t="s">
        <v>58</v>
      </c>
      <c r="D22" s="24" t="s">
        <v>203</v>
      </c>
      <c r="E22" s="24"/>
      <c r="F22" s="24"/>
      <c r="G22" s="24"/>
      <c r="H22" s="24"/>
    </row>
    <row r="24" spans="2:8" ht="22" customHeight="1" x14ac:dyDescent="0.2">
      <c r="D24" s="97" t="s">
        <v>204</v>
      </c>
      <c r="E24" s="98"/>
      <c r="F24" s="98"/>
      <c r="G24" s="58"/>
    </row>
    <row r="26" spans="2:8" ht="10.5" x14ac:dyDescent="0.2">
      <c r="C26" s="55" t="s">
        <v>205</v>
      </c>
      <c r="D26" s="81" t="s">
        <v>206</v>
      </c>
      <c r="E26" s="90"/>
      <c r="F26" s="90"/>
      <c r="G26" s="59"/>
    </row>
    <row r="27" spans="2:8" ht="30" customHeight="1" x14ac:dyDescent="0.2">
      <c r="C27" s="55"/>
      <c r="D27" s="81" t="s">
        <v>207</v>
      </c>
      <c r="E27" s="81"/>
      <c r="F27" s="81"/>
      <c r="G27" s="57"/>
    </row>
    <row r="28" spans="2:8" ht="106" customHeight="1" x14ac:dyDescent="0.2">
      <c r="C28" s="55" t="s">
        <v>208</v>
      </c>
      <c r="D28" s="81" t="s">
        <v>209</v>
      </c>
      <c r="E28" s="81"/>
      <c r="F28" s="81"/>
      <c r="G28" s="57"/>
    </row>
    <row r="29" spans="2:8" ht="50.15" customHeight="1" x14ac:dyDescent="0.2">
      <c r="C29" s="55" t="s">
        <v>210</v>
      </c>
      <c r="D29" s="81" t="s">
        <v>211</v>
      </c>
      <c r="E29" s="81"/>
      <c r="F29" s="81"/>
      <c r="G29" s="57"/>
    </row>
    <row r="30" spans="2:8" ht="50.15" customHeight="1" x14ac:dyDescent="0.2">
      <c r="C30" s="55" t="s">
        <v>212</v>
      </c>
      <c r="D30" s="81" t="s">
        <v>213</v>
      </c>
      <c r="E30" s="81"/>
      <c r="F30" s="81"/>
      <c r="G30" s="57"/>
    </row>
    <row r="31" spans="2:8" ht="10.5" x14ac:dyDescent="0.2">
      <c r="C31" s="55" t="s">
        <v>214</v>
      </c>
      <c r="D31" s="81" t="s">
        <v>215</v>
      </c>
      <c r="E31" s="81"/>
      <c r="F31" s="81"/>
      <c r="G31" s="57"/>
    </row>
    <row r="33" spans="3:8" ht="10.5" x14ac:dyDescent="0.2">
      <c r="C33" s="55" t="s">
        <v>216</v>
      </c>
      <c r="D33" t="s">
        <v>217</v>
      </c>
    </row>
    <row r="34" spans="3:8" ht="11" thickBot="1" x14ac:dyDescent="0.3">
      <c r="D34" s="28" t="s">
        <v>218</v>
      </c>
      <c r="E34" s="28" t="s">
        <v>219</v>
      </c>
      <c r="F34" s="28" t="s">
        <v>220</v>
      </c>
      <c r="G34" s="28" t="s">
        <v>221</v>
      </c>
      <c r="H34" s="28" t="s">
        <v>222</v>
      </c>
    </row>
    <row r="35" spans="3:8" ht="11" thickTop="1" x14ac:dyDescent="0.25">
      <c r="D35" s="23"/>
      <c r="E35" s="23"/>
      <c r="F35" s="23"/>
      <c r="G35" s="23"/>
      <c r="H35" s="42"/>
    </row>
    <row r="36" spans="3:8" ht="10.5" x14ac:dyDescent="0.25">
      <c r="D36" s="23"/>
      <c r="E36" s="23"/>
      <c r="F36" s="23"/>
      <c r="G36" s="23"/>
      <c r="H36" s="42" t="str">
        <f t="shared" ref="H36:H39" si="0">IF(E36="","",IF(F36/E36&gt;1,1,F36/E36))</f>
        <v/>
      </c>
    </row>
    <row r="37" spans="3:8" ht="10.5" x14ac:dyDescent="0.25">
      <c r="D37" s="23"/>
      <c r="E37" s="23"/>
      <c r="F37" s="23"/>
      <c r="G37" s="23"/>
      <c r="H37" s="42" t="str">
        <f t="shared" si="0"/>
        <v/>
      </c>
    </row>
    <row r="38" spans="3:8" ht="10.5" x14ac:dyDescent="0.25">
      <c r="D38" s="23"/>
      <c r="E38" s="23"/>
      <c r="F38" s="23"/>
      <c r="G38" s="23"/>
      <c r="H38" s="42" t="str">
        <f t="shared" si="0"/>
        <v/>
      </c>
    </row>
    <row r="39" spans="3:8" ht="10.5" x14ac:dyDescent="0.25">
      <c r="D39" s="23"/>
      <c r="E39" s="23"/>
      <c r="F39" s="23"/>
      <c r="G39" s="23"/>
      <c r="H39" s="42" t="str">
        <f t="shared" si="0"/>
        <v/>
      </c>
    </row>
    <row r="42" spans="3:8" ht="10.5" x14ac:dyDescent="0.25">
      <c r="D42" s="8" t="s">
        <v>223</v>
      </c>
      <c r="E42" s="42">
        <f>MIN(H35:H39)</f>
        <v>0</v>
      </c>
    </row>
    <row r="51" spans="3:4" x14ac:dyDescent="0.2">
      <c r="D51" s="76"/>
    </row>
    <row r="52" spans="3:4" x14ac:dyDescent="0.2">
      <c r="D52" s="76"/>
    </row>
    <row r="53" spans="3:4" x14ac:dyDescent="0.2">
      <c r="D53" s="76"/>
    </row>
    <row r="54" spans="3:4" x14ac:dyDescent="0.2">
      <c r="D54" s="76"/>
    </row>
    <row r="55" spans="3:4" x14ac:dyDescent="0.2">
      <c r="D55" s="76"/>
    </row>
    <row r="56" spans="3:4" ht="13" x14ac:dyDescent="0.2">
      <c r="C56" s="60"/>
      <c r="D56" s="76"/>
    </row>
    <row r="57" spans="3:4" ht="13" x14ac:dyDescent="0.2">
      <c r="C57" s="60"/>
    </row>
    <row r="60" spans="3:4" x14ac:dyDescent="0.2">
      <c r="C60" s="61"/>
    </row>
  </sheetData>
  <mergeCells count="7">
    <mergeCell ref="D30:F30"/>
    <mergeCell ref="D31:F31"/>
    <mergeCell ref="D26:F26"/>
    <mergeCell ref="D24:F24"/>
    <mergeCell ref="D27:F27"/>
    <mergeCell ref="D28:F28"/>
    <mergeCell ref="D29:F29"/>
  </mergeCells>
  <hyperlinks>
    <hyperlink ref="G7" r:id="rId1" display="https://emis.vito.be/nl/bbt/bbt-tools/selectiesystemen/boss/technieken/concept-ex-situ-grondreiniging?utm_source=chatgpt.com" xr:uid="{F90D1675-6F4C-4B3B-BD3B-E19866DA32BA}"/>
  </hyperlinks>
  <pageMargins left="0.7" right="0.7" top="0.75" bottom="0.75" header="0.3" footer="0.3"/>
  <pageSetup paperSize="9" orientation="portrait" r:id="rId2"/>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6"/>
  <sheetViews>
    <sheetView topLeftCell="C1" workbookViewId="0">
      <selection activeCell="F7" sqref="F7"/>
    </sheetView>
  </sheetViews>
  <sheetFormatPr defaultRowHeight="10" x14ac:dyDescent="0.2"/>
  <cols>
    <col min="1" max="2" width="4.109375" customWidth="1"/>
    <col min="3" max="3" width="11.109375" customWidth="1"/>
    <col min="4" max="4" width="46.44140625" customWidth="1"/>
    <col min="5" max="5" width="45.109375" customWidth="1"/>
    <col min="6" max="6" width="101.77734375" bestFit="1" customWidth="1"/>
    <col min="7" max="7" width="101.77734375" customWidth="1"/>
    <col min="8" max="8" width="35.44140625" customWidth="1"/>
    <col min="9" max="9" width="1.109375" style="21" customWidth="1"/>
    <col min="10" max="10" width="1.109375" customWidth="1"/>
    <col min="11" max="11" width="38.109375" customWidth="1"/>
  </cols>
  <sheetData>
    <row r="2" spans="2:22" ht="20.5" thickBot="1" x14ac:dyDescent="0.55000000000000004">
      <c r="B2" s="10" t="s">
        <v>224</v>
      </c>
      <c r="C2" s="10"/>
      <c r="D2" s="10"/>
      <c r="E2" s="10"/>
      <c r="F2" s="10"/>
      <c r="G2" s="10"/>
      <c r="H2" s="10"/>
      <c r="I2" s="19"/>
      <c r="J2" s="10"/>
      <c r="K2" s="10" t="s">
        <v>91</v>
      </c>
      <c r="L2" s="10"/>
      <c r="M2" s="10"/>
      <c r="N2" s="10"/>
      <c r="O2" s="10"/>
      <c r="P2" s="10"/>
      <c r="Q2" s="10"/>
      <c r="R2" s="10"/>
      <c r="S2" s="10"/>
      <c r="T2" s="10"/>
      <c r="U2" s="10"/>
      <c r="V2" s="10"/>
    </row>
    <row r="3" spans="2:22" ht="10.5" thickTop="1" x14ac:dyDescent="0.2"/>
    <row r="4" spans="2:22" ht="15.5" thickBot="1" x14ac:dyDescent="0.45">
      <c r="B4" s="24"/>
      <c r="C4" s="24" t="s">
        <v>186</v>
      </c>
      <c r="D4" s="24" t="s">
        <v>225</v>
      </c>
      <c r="E4" s="24"/>
      <c r="F4" s="24"/>
      <c r="G4" s="24"/>
      <c r="H4" s="24"/>
      <c r="I4" s="25"/>
    </row>
    <row r="6" spans="2:22" ht="11" thickBot="1" x14ac:dyDescent="0.3">
      <c r="E6" s="28" t="s">
        <v>188</v>
      </c>
      <c r="F6" s="28" t="s">
        <v>9</v>
      </c>
      <c r="G6" s="28"/>
      <c r="H6" s="28"/>
    </row>
    <row r="7" spans="2:22" ht="41" thickTop="1" x14ac:dyDescent="0.25">
      <c r="D7" t="s">
        <v>226</v>
      </c>
      <c r="E7" s="70" t="s">
        <v>304</v>
      </c>
      <c r="F7" s="77" t="s">
        <v>306</v>
      </c>
      <c r="G7">
        <f>1260/1.6</f>
        <v>787.5</v>
      </c>
    </row>
    <row r="8" spans="2:22" ht="60.5" x14ac:dyDescent="0.2">
      <c r="D8" s="68" t="s">
        <v>227</v>
      </c>
      <c r="E8" s="70" t="s">
        <v>12</v>
      </c>
      <c r="F8" s="70" t="s">
        <v>307</v>
      </c>
    </row>
    <row r="10" spans="2:22" ht="15.5" thickBot="1" x14ac:dyDescent="0.45">
      <c r="B10" s="24"/>
      <c r="C10" s="24" t="s">
        <v>55</v>
      </c>
      <c r="D10" s="24" t="s">
        <v>228</v>
      </c>
      <c r="E10" s="24"/>
      <c r="F10" s="24"/>
      <c r="I10" s="25"/>
    </row>
    <row r="12" spans="2:22" ht="10.5" x14ac:dyDescent="0.2">
      <c r="C12" s="55"/>
      <c r="D12" s="81" t="s">
        <v>192</v>
      </c>
      <c r="E12" s="81"/>
      <c r="F12" s="81"/>
      <c r="G12" s="56"/>
    </row>
    <row r="13" spans="2:22" ht="10.5" x14ac:dyDescent="0.2">
      <c r="C13" s="55"/>
      <c r="D13" s="44"/>
      <c r="E13" s="44"/>
      <c r="F13" s="44"/>
      <c r="G13" s="44"/>
    </row>
    <row r="14" spans="2:22" ht="23.5" customHeight="1" x14ac:dyDescent="0.2">
      <c r="C14" s="55" t="s">
        <v>229</v>
      </c>
      <c r="D14" s="81" t="s">
        <v>230</v>
      </c>
      <c r="E14" s="81"/>
      <c r="F14" s="81"/>
      <c r="G14" s="57"/>
    </row>
    <row r="15" spans="2:22" ht="32.5" customHeight="1" x14ac:dyDescent="0.2">
      <c r="C15" s="55" t="s">
        <v>231</v>
      </c>
      <c r="D15" s="81" t="s">
        <v>196</v>
      </c>
      <c r="E15" s="81"/>
      <c r="F15" s="81"/>
      <c r="G15" s="57"/>
    </row>
    <row r="16" spans="2:22" ht="50.5" customHeight="1" x14ac:dyDescent="0.2">
      <c r="C16" s="55" t="s">
        <v>232</v>
      </c>
      <c r="D16" s="81" t="s">
        <v>233</v>
      </c>
      <c r="E16" s="81"/>
      <c r="F16" s="81"/>
      <c r="G16" s="57"/>
    </row>
    <row r="17" spans="2:10" ht="11" thickBot="1" x14ac:dyDescent="0.3">
      <c r="C17" s="55" t="s">
        <v>216</v>
      </c>
      <c r="D17" s="28" t="s">
        <v>234</v>
      </c>
      <c r="E17" s="28" t="s">
        <v>201</v>
      </c>
      <c r="F17" s="28" t="s">
        <v>9</v>
      </c>
      <c r="G17" s="28"/>
      <c r="H17" s="28"/>
    </row>
    <row r="18" spans="2:10" ht="11" thickTop="1" x14ac:dyDescent="0.2">
      <c r="C18" s="55"/>
      <c r="D18" s="70" t="s">
        <v>288</v>
      </c>
      <c r="E18" s="23">
        <v>1.1000000000000001</v>
      </c>
      <c r="F18" s="23" t="s">
        <v>308</v>
      </c>
      <c r="G18" s="23"/>
      <c r="H18" s="23"/>
    </row>
    <row r="19" spans="2:10" ht="10.5" x14ac:dyDescent="0.2">
      <c r="C19" s="55"/>
      <c r="D19" s="55"/>
      <c r="E19" s="55"/>
      <c r="F19" s="55"/>
      <c r="G19" s="55"/>
      <c r="H19" s="55"/>
      <c r="I19" s="62"/>
      <c r="J19" s="55"/>
    </row>
    <row r="20" spans="2:10" ht="15.5" thickBot="1" x14ac:dyDescent="0.45">
      <c r="B20" s="24"/>
      <c r="C20" s="24" t="s">
        <v>58</v>
      </c>
      <c r="D20" s="24" t="s">
        <v>235</v>
      </c>
      <c r="E20" s="24"/>
      <c r="F20" s="24"/>
      <c r="G20" s="24"/>
      <c r="H20" s="24"/>
    </row>
    <row r="22" spans="2:10" ht="90" customHeight="1" x14ac:dyDescent="0.2">
      <c r="D22" s="97" t="s">
        <v>236</v>
      </c>
      <c r="E22" s="98"/>
      <c r="F22" s="98"/>
      <c r="G22" s="58"/>
    </row>
    <row r="24" spans="2:10" ht="120" customHeight="1" x14ac:dyDescent="0.2">
      <c r="C24" s="55" t="s">
        <v>205</v>
      </c>
      <c r="D24" s="81" t="s">
        <v>237</v>
      </c>
      <c r="E24" s="81"/>
      <c r="F24" s="81"/>
      <c r="G24" s="57"/>
    </row>
    <row r="25" spans="2:10" ht="10.5" x14ac:dyDescent="0.2">
      <c r="C25" s="55" t="s">
        <v>208</v>
      </c>
      <c r="D25" s="81" t="s">
        <v>238</v>
      </c>
      <c r="E25" s="81"/>
      <c r="F25" s="81"/>
      <c r="G25" s="57"/>
    </row>
    <row r="26" spans="2:10" ht="52" customHeight="1" x14ac:dyDescent="0.2">
      <c r="C26" s="55" t="s">
        <v>210</v>
      </c>
      <c r="D26" s="81" t="s">
        <v>239</v>
      </c>
      <c r="E26" s="81"/>
      <c r="F26" s="81"/>
      <c r="G26" s="57"/>
    </row>
    <row r="28" spans="2:10" ht="10.5" x14ac:dyDescent="0.2">
      <c r="C28" s="55" t="s">
        <v>216</v>
      </c>
      <c r="D28" t="s">
        <v>217</v>
      </c>
    </row>
    <row r="29" spans="2:10" ht="11" thickBot="1" x14ac:dyDescent="0.3">
      <c r="D29" s="28" t="s">
        <v>240</v>
      </c>
      <c r="E29" s="28" t="s">
        <v>219</v>
      </c>
      <c r="F29" s="28" t="s">
        <v>220</v>
      </c>
      <c r="G29" s="28" t="s">
        <v>221</v>
      </c>
      <c r="H29" s="28" t="s">
        <v>222</v>
      </c>
      <c r="I29" s="63"/>
      <c r="J29" s="28"/>
    </row>
    <row r="30" spans="2:10" ht="21" thickTop="1" x14ac:dyDescent="0.25">
      <c r="D30" s="23" t="s">
        <v>310</v>
      </c>
      <c r="E30" s="23">
        <v>1</v>
      </c>
      <c r="F30" s="23">
        <v>0.8</v>
      </c>
      <c r="G30" s="23" t="s">
        <v>311</v>
      </c>
      <c r="H30" s="42">
        <f>IF(E30="","",IF(F30/E30&gt;1,1,F30/E30))</f>
        <v>0.8</v>
      </c>
      <c r="I30" s="64"/>
      <c r="J30" s="42"/>
    </row>
    <row r="31" spans="2:10" ht="10.5" x14ac:dyDescent="0.25">
      <c r="D31" s="23" t="s">
        <v>312</v>
      </c>
      <c r="E31" s="23">
        <v>1</v>
      </c>
      <c r="F31" s="23">
        <v>0.75</v>
      </c>
      <c r="G31" s="23" t="s">
        <v>313</v>
      </c>
      <c r="H31" s="42">
        <f t="shared" ref="H31:H34" si="0">IF(E31="","",IF(F31/E31&gt;1,1,F31/E31))</f>
        <v>0.75</v>
      </c>
      <c r="I31" s="64"/>
      <c r="J31" s="42"/>
    </row>
    <row r="32" spans="2:10" ht="10.5" x14ac:dyDescent="0.25">
      <c r="D32" s="23"/>
      <c r="E32" s="23"/>
      <c r="F32" s="23"/>
      <c r="G32" s="23"/>
      <c r="H32" s="42" t="str">
        <f t="shared" si="0"/>
        <v/>
      </c>
      <c r="I32" s="64"/>
      <c r="J32" s="42"/>
    </row>
    <row r="33" spans="4:10" ht="10.5" x14ac:dyDescent="0.25">
      <c r="D33" s="23"/>
      <c r="E33" s="23"/>
      <c r="F33" s="23"/>
      <c r="G33" s="23"/>
      <c r="H33" s="42" t="str">
        <f t="shared" si="0"/>
        <v/>
      </c>
      <c r="I33" s="64"/>
      <c r="J33" s="42"/>
    </row>
    <row r="34" spans="4:10" ht="10.5" x14ac:dyDescent="0.25">
      <c r="D34" s="23"/>
      <c r="E34" s="23"/>
      <c r="F34" s="23"/>
      <c r="G34" s="23"/>
      <c r="H34" s="42" t="str">
        <f t="shared" si="0"/>
        <v/>
      </c>
      <c r="I34" s="64"/>
      <c r="J34" s="42"/>
    </row>
    <row r="37" spans="4:10" ht="10.5" x14ac:dyDescent="0.25">
      <c r="D37" s="8" t="s">
        <v>223</v>
      </c>
      <c r="E37" s="42">
        <f>MIN(H30:H34)</f>
        <v>0.75</v>
      </c>
    </row>
    <row r="52" spans="3:3" ht="13" x14ac:dyDescent="0.2">
      <c r="C52" s="60"/>
    </row>
    <row r="53" spans="3:3" ht="13" x14ac:dyDescent="0.2">
      <c r="C53" s="60"/>
    </row>
    <row r="56" spans="3:3" x14ac:dyDescent="0.2">
      <c r="C56" s="61"/>
    </row>
  </sheetData>
  <mergeCells count="8">
    <mergeCell ref="D25:F25"/>
    <mergeCell ref="D26:F26"/>
    <mergeCell ref="D12:F12"/>
    <mergeCell ref="D14:F14"/>
    <mergeCell ref="D15:F15"/>
    <mergeCell ref="D16:F16"/>
    <mergeCell ref="D22:F22"/>
    <mergeCell ref="D24:F24"/>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8"/>
  <sheetViews>
    <sheetView workbookViewId="0">
      <selection activeCell="E18" sqref="E18"/>
    </sheetView>
  </sheetViews>
  <sheetFormatPr defaultRowHeight="10" x14ac:dyDescent="0.2"/>
  <cols>
    <col min="1" max="2" width="4.109375" customWidth="1"/>
    <col min="3" max="3" width="11.109375" customWidth="1"/>
    <col min="4" max="4" width="46.44140625" customWidth="1"/>
    <col min="5" max="5" width="45.109375" customWidth="1"/>
    <col min="6" max="6" width="101.77734375" bestFit="1" customWidth="1"/>
    <col min="7" max="7" width="0.6640625" style="21" customWidth="1"/>
    <col min="8" max="8" width="1.6640625" customWidth="1"/>
    <col min="9" max="9" width="77.6640625" customWidth="1"/>
  </cols>
  <sheetData>
    <row r="2" spans="2:9" ht="20.5" thickBot="1" x14ac:dyDescent="0.55000000000000004">
      <c r="B2" s="10" t="s">
        <v>241</v>
      </c>
      <c r="C2" s="10"/>
      <c r="D2" s="10"/>
      <c r="E2" s="10"/>
      <c r="F2" s="10"/>
      <c r="H2" s="10"/>
      <c r="I2" s="10" t="s">
        <v>91</v>
      </c>
    </row>
    <row r="3" spans="2:9" ht="10.5" thickTop="1" x14ac:dyDescent="0.2"/>
    <row r="5" spans="2:9" ht="15.5" thickBot="1" x14ac:dyDescent="0.45">
      <c r="B5" s="24"/>
      <c r="C5" s="24" t="s">
        <v>55</v>
      </c>
      <c r="D5" s="24" t="s">
        <v>242</v>
      </c>
      <c r="E5" s="24"/>
      <c r="F5" s="24"/>
    </row>
    <row r="7" spans="2:9" x14ac:dyDescent="0.2">
      <c r="D7" t="s">
        <v>243</v>
      </c>
    </row>
    <row r="8" spans="2:9" ht="10.5" x14ac:dyDescent="0.2">
      <c r="C8" s="55"/>
      <c r="D8" s="44"/>
      <c r="E8" s="44"/>
      <c r="F8" s="44"/>
    </row>
    <row r="9" spans="2:9" ht="23.5" customHeight="1" x14ac:dyDescent="0.2">
      <c r="C9" s="55" t="s">
        <v>229</v>
      </c>
      <c r="D9" s="81" t="s">
        <v>244</v>
      </c>
      <c r="E9" s="81"/>
      <c r="F9" s="81"/>
    </row>
    <row r="10" spans="2:9" ht="32.5" customHeight="1" x14ac:dyDescent="0.2">
      <c r="C10" s="55" t="s">
        <v>231</v>
      </c>
      <c r="D10" s="81" t="s">
        <v>245</v>
      </c>
      <c r="E10" s="81"/>
      <c r="F10" s="81"/>
    </row>
    <row r="11" spans="2:9" ht="142.5" customHeight="1" x14ac:dyDescent="0.2">
      <c r="C11" s="55" t="s">
        <v>197</v>
      </c>
      <c r="D11" s="81" t="s">
        <v>246</v>
      </c>
      <c r="E11" s="81"/>
      <c r="F11" s="81"/>
      <c r="I11" s="65" t="s">
        <v>247</v>
      </c>
    </row>
    <row r="14" spans="2:9" ht="11" thickBot="1" x14ac:dyDescent="0.3">
      <c r="C14" s="55" t="s">
        <v>216</v>
      </c>
      <c r="D14" s="28" t="s">
        <v>248</v>
      </c>
      <c r="E14" s="28" t="s">
        <v>249</v>
      </c>
      <c r="F14" s="28" t="s">
        <v>250</v>
      </c>
    </row>
    <row r="15" spans="2:9" ht="13.5" thickTop="1" x14ac:dyDescent="0.2">
      <c r="C15" s="60"/>
      <c r="D15" s="23"/>
      <c r="E15" s="70" t="s">
        <v>131</v>
      </c>
      <c r="F15" s="70" t="s">
        <v>131</v>
      </c>
    </row>
    <row r="17" spans="4:6" ht="11" thickBot="1" x14ac:dyDescent="0.3">
      <c r="D17" s="28" t="s">
        <v>315</v>
      </c>
      <c r="E17" s="28" t="s">
        <v>316</v>
      </c>
      <c r="F17" s="28" t="s">
        <v>317</v>
      </c>
    </row>
    <row r="18" spans="4:6" ht="10.5" thickTop="1" x14ac:dyDescent="0.2">
      <c r="D18" s="70" t="s">
        <v>131</v>
      </c>
      <c r="E18" s="99" t="s">
        <v>131</v>
      </c>
      <c r="F18" s="70" t="s">
        <v>131</v>
      </c>
    </row>
  </sheetData>
  <mergeCells count="3">
    <mergeCell ref="D9:F9"/>
    <mergeCell ref="D10:F10"/>
    <mergeCell ref="D11:F11"/>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32F89B-A4B7-4C6B-B6C8-5C0DCCB8E27E}">
  <dimension ref="B2:AD40"/>
  <sheetViews>
    <sheetView workbookViewId="0">
      <selection activeCell="C10" sqref="C10"/>
    </sheetView>
  </sheetViews>
  <sheetFormatPr defaultRowHeight="10" x14ac:dyDescent="0.2"/>
  <cols>
    <col min="2" max="2" width="18" bestFit="1" customWidth="1"/>
    <col min="3" max="3" width="16.77734375" customWidth="1"/>
  </cols>
  <sheetData>
    <row r="2" spans="2:30" ht="20.5" thickBot="1" x14ac:dyDescent="0.55000000000000004">
      <c r="B2" s="10" t="s">
        <v>251</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x14ac:dyDescent="0.2">
      <c r="C3" s="11" t="s">
        <v>252</v>
      </c>
    </row>
    <row r="5" spans="2:30" x14ac:dyDescent="0.2">
      <c r="D5" t="s">
        <v>253</v>
      </c>
    </row>
    <row r="6" spans="2:30" x14ac:dyDescent="0.2">
      <c r="D6" t="s">
        <v>254</v>
      </c>
    </row>
    <row r="9" spans="2:30" x14ac:dyDescent="0.2">
      <c r="B9" t="s">
        <v>255</v>
      </c>
    </row>
    <row r="10" spans="2:30" x14ac:dyDescent="0.2">
      <c r="B10" t="s">
        <v>256</v>
      </c>
      <c r="C10" t="s">
        <v>54</v>
      </c>
    </row>
    <row r="11" spans="2:30" x14ac:dyDescent="0.2">
      <c r="B11" t="s">
        <v>256</v>
      </c>
      <c r="C11" t="s">
        <v>109</v>
      </c>
    </row>
    <row r="12" spans="2:30" x14ac:dyDescent="0.2">
      <c r="B12" t="s">
        <v>256</v>
      </c>
      <c r="C12" t="s">
        <v>29</v>
      </c>
    </row>
    <row r="14" spans="2:30" x14ac:dyDescent="0.2">
      <c r="B14" t="s">
        <v>256</v>
      </c>
      <c r="C14" t="s">
        <v>257</v>
      </c>
    </row>
    <row r="15" spans="2:30" x14ac:dyDescent="0.2">
      <c r="B15" t="s">
        <v>256</v>
      </c>
      <c r="C15" t="s">
        <v>54</v>
      </c>
      <c r="D15" s="73" t="s">
        <v>131</v>
      </c>
    </row>
    <row r="16" spans="2:30" x14ac:dyDescent="0.2">
      <c r="B16" t="s">
        <v>256</v>
      </c>
      <c r="C16" t="s">
        <v>57</v>
      </c>
      <c r="D16" t="s">
        <v>258</v>
      </c>
    </row>
    <row r="17" spans="2:4" x14ac:dyDescent="0.2">
      <c r="B17" t="s">
        <v>256</v>
      </c>
      <c r="C17" t="s">
        <v>259</v>
      </c>
      <c r="D17" t="s">
        <v>260</v>
      </c>
    </row>
    <row r="18" spans="2:4" x14ac:dyDescent="0.2">
      <c r="B18" t="s">
        <v>256</v>
      </c>
      <c r="C18" t="s">
        <v>261</v>
      </c>
      <c r="D18" t="s">
        <v>262</v>
      </c>
    </row>
    <row r="20" spans="2:4" x14ac:dyDescent="0.2">
      <c r="B20" t="s">
        <v>256</v>
      </c>
      <c r="C20" t="s">
        <v>263</v>
      </c>
    </row>
    <row r="21" spans="2:4" x14ac:dyDescent="0.2">
      <c r="B21" t="s">
        <v>256</v>
      </c>
      <c r="C21" t="s">
        <v>54</v>
      </c>
    </row>
    <row r="22" spans="2:4" x14ac:dyDescent="0.2">
      <c r="B22" t="s">
        <v>256</v>
      </c>
      <c r="C22" t="s">
        <v>1</v>
      </c>
    </row>
    <row r="23" spans="2:4" x14ac:dyDescent="0.2">
      <c r="C23" t="s">
        <v>264</v>
      </c>
    </row>
    <row r="25" spans="2:4" x14ac:dyDescent="0.2">
      <c r="C25" t="s">
        <v>265</v>
      </c>
    </row>
    <row r="26" spans="2:4" x14ac:dyDescent="0.2">
      <c r="C26" t="s">
        <v>54</v>
      </c>
      <c r="D26" s="73" t="s">
        <v>131</v>
      </c>
    </row>
    <row r="27" spans="2:4" ht="10.5" x14ac:dyDescent="0.25">
      <c r="C27" t="s">
        <v>266</v>
      </c>
      <c r="D27" t="s">
        <v>69</v>
      </c>
    </row>
    <row r="28" spans="2:4" ht="10.5" x14ac:dyDescent="0.25">
      <c r="C28" t="s">
        <v>267</v>
      </c>
      <c r="D28" s="73" t="s">
        <v>268</v>
      </c>
    </row>
    <row r="30" spans="2:4" x14ac:dyDescent="0.2">
      <c r="C30" t="s">
        <v>269</v>
      </c>
    </row>
    <row r="31" spans="2:4" x14ac:dyDescent="0.2">
      <c r="C31" t="s">
        <v>54</v>
      </c>
    </row>
    <row r="32" spans="2:4" x14ac:dyDescent="0.2">
      <c r="C32" t="s">
        <v>1</v>
      </c>
    </row>
    <row r="33" spans="3:3" x14ac:dyDescent="0.2">
      <c r="C33" t="s">
        <v>264</v>
      </c>
    </row>
    <row r="34" spans="3:3" x14ac:dyDescent="0.2">
      <c r="C34" t="s">
        <v>270</v>
      </c>
    </row>
    <row r="36" spans="3:3" x14ac:dyDescent="0.2">
      <c r="C36" t="s">
        <v>271</v>
      </c>
    </row>
    <row r="37" spans="3:3" x14ac:dyDescent="0.2">
      <c r="C37" t="s">
        <v>54</v>
      </c>
    </row>
    <row r="38" spans="3:3" x14ac:dyDescent="0.2">
      <c r="C38" t="s">
        <v>272</v>
      </c>
    </row>
    <row r="39" spans="3:3" x14ac:dyDescent="0.2">
      <c r="C39" t="s">
        <v>273</v>
      </c>
    </row>
    <row r="40" spans="3:3" x14ac:dyDescent="0.2">
      <c r="C40" t="s">
        <v>270</v>
      </c>
    </row>
  </sheetData>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Cluster Document" ma:contentTypeID="0x010100A35317DCC28344A7B82488658A034A5C0100E5755B71F266DD41B671448B4E845E23" ma:contentTypeVersion="10" ma:contentTypeDescription="Create a new document." ma:contentTypeScope="" ma:versionID="16c762921f6f56186ce938036752788f">
  <xsd:schema xmlns:xsd="http://www.w3.org/2001/XMLSchema" xmlns:xs="http://www.w3.org/2001/XMLSchema" xmlns:p="http://schemas.microsoft.com/office/2006/metadata/properties" xmlns:ns2="2f6a910d-138e-42c1-8e8a-320c1b7cf3f7" xmlns:ns3="9c55a58d-dea8-4fca-9186-98d827bbee5b" xmlns:ns5="618535ab-76b3-4d8d-bdf5-251469fdd337" targetNamespace="http://schemas.microsoft.com/office/2006/metadata/properties" ma:root="true" ma:fieldsID="1eadbc5dc53568d8232469d69374c969" ns2:_="" ns3:_="" ns5:_="">
    <xsd:import namespace="2f6a910d-138e-42c1-8e8a-320c1b7cf3f7"/>
    <xsd:import namespace="9c55a58d-dea8-4fca-9186-98d827bbee5b"/>
    <xsd:import namespace="618535ab-76b3-4d8d-bdf5-251469fdd337"/>
    <xsd:element name="properties">
      <xsd:complexType>
        <xsd:sequence>
          <xsd:element name="documentManagement">
            <xsd:complexType>
              <xsd:all>
                <xsd:element ref="ns2:TNOC_ClusterName" minOccurs="0"/>
                <xsd:element ref="ns2:TNOC_ClusterId" minOccurs="0"/>
                <xsd:element ref="ns3:h15fbb78f4cb41d290e72f301ea2865f" minOccurs="0"/>
                <xsd:element ref="ns3:TaxCatchAll" minOccurs="0"/>
                <xsd:element ref="ns3:TaxCatchAllLabel" minOccurs="0"/>
                <xsd:element ref="ns3:_dlc_DocIdPersistId" minOccurs="0"/>
                <xsd:element ref="ns3:n2a7a23bcc2241cb9261f9a914c7c1bb" minOccurs="0"/>
                <xsd:element ref="ns3:lca20d149a844688b6abf34073d5c21d" minOccurs="0"/>
                <xsd:element ref="ns3:_dlc_DocIdUrl" minOccurs="0"/>
                <xsd:element ref="ns3:bac4ab11065f4f6c809c820c57e320e5" minOccurs="0"/>
                <xsd:element ref="ns3:_dlc_DocId" minOccurs="0"/>
                <xsd:element ref="ns5:MediaServiceMetadata" minOccurs="0"/>
                <xsd:element ref="ns5:MediaServiceFastMetadata" minOccurs="0"/>
                <xsd:element ref="ns5: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f6a910d-138e-42c1-8e8a-320c1b7cf3f7" elementFormDefault="qualified">
    <xsd:import namespace="http://schemas.microsoft.com/office/2006/documentManagement/types"/>
    <xsd:import namespace="http://schemas.microsoft.com/office/infopath/2007/PartnerControls"/>
    <xsd:element name="TNOC_ClusterName" ma:index="6" nillable="true" ma:displayName="Cluster name" ma:internalName="TNOC_ClusterName">
      <xsd:simpleType>
        <xsd:restriction base="dms:Text">
          <xsd:maxLength value="255"/>
        </xsd:restriction>
      </xsd:simpleType>
    </xsd:element>
    <xsd:element name="TNOC_ClusterId" ma:index="7" nillable="true" ma:displayName="Cluster ID" ma:internalName="TNOC_ClusterId">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c55a58d-dea8-4fca-9186-98d827bbee5b" elementFormDefault="qualified">
    <xsd:import namespace="http://schemas.microsoft.com/office/2006/documentManagement/types"/>
    <xsd:import namespace="http://schemas.microsoft.com/office/infopath/2007/PartnerControls"/>
    <xsd:element name="h15fbb78f4cb41d290e72f301ea2865f" ma:index="13" nillable="true" ma:taxonomy="true" ma:internalName="h15fbb78f4cb41d290e72f301ea2865f" ma:taxonomyFieldName="TNOC_ClusterType" ma:displayName="Cluster type" ma:fieldId="{115fbb78-f4cb-41d2-90e7-2f301ea2865f}" ma:sspId="7378aa68-586f-4892-bb77-0985b40f41a6" ma:termSetId="e7feef8e-5ede-44cd-b7d5-7ed7dacef0b4" ma:anchorId="00000000-0000-0000-0000-000000000000" ma:open="false" ma:isKeyword="false">
      <xsd:complexType>
        <xsd:sequence>
          <xsd:element ref="pc:Terms" minOccurs="0" maxOccurs="1"/>
        </xsd:sequence>
      </xsd:complexType>
    </xsd:element>
    <xsd:element name="TaxCatchAll" ma:index="14" nillable="true" ma:displayName="Taxonomy Catch All Column" ma:hidden="true" ma:list="{057607b4-af2e-4bce-b0e5-ec2ab6118ad7}" ma:internalName="TaxCatchAll" ma:showField="CatchAllData" ma:web="9c55a58d-dea8-4fca-9186-98d827bbee5b">
      <xsd:complexType>
        <xsd:complexContent>
          <xsd:extension base="dms:MultiChoiceLookup">
            <xsd:sequence>
              <xsd:element name="Value" type="dms:Lookup" maxOccurs="unbounded" minOccurs="0" nillable="true"/>
            </xsd:sequence>
          </xsd:extension>
        </xsd:complexContent>
      </xsd:complexType>
    </xsd:element>
    <xsd:element name="TaxCatchAllLabel" ma:index="15" nillable="true" ma:displayName="Taxonomy Catch All Column1" ma:hidden="true" ma:list="{057607b4-af2e-4bce-b0e5-ec2ab6118ad7}" ma:internalName="TaxCatchAllLabel" ma:readOnly="true" ma:showField="CatchAllDataLabel" ma:web="9c55a58d-dea8-4fca-9186-98d827bbee5b">
      <xsd:complexType>
        <xsd:complexContent>
          <xsd:extension base="dms:MultiChoiceLookup">
            <xsd:sequence>
              <xsd:element name="Value" type="dms:Lookup" maxOccurs="unbounded" minOccurs="0" nillable="true"/>
            </xsd:sequence>
          </xsd:extension>
        </xsd:complexContent>
      </xsd:complexType>
    </xsd:element>
    <xsd:element name="_dlc_DocIdPersistId" ma:index="16" nillable="true" ma:displayName="Persist ID" ma:description="Keep ID on add." ma:hidden="true" ma:internalName="_dlc_DocIdPersistId" ma:readOnly="true">
      <xsd:simpleType>
        <xsd:restriction base="dms:Boolean"/>
      </xsd:simpleType>
    </xsd:element>
    <xsd:element name="n2a7a23bcc2241cb9261f9a914c7c1bb" ma:index="17" nillable="true" ma:taxonomy="true" ma:internalName="n2a7a23bcc2241cb9261f9a914c7c1bb" ma:taxonomyFieldName="TNOC_DocumentClassification" ma:displayName="Document classification" ma:fieldId="{72a7a23b-cc22-41cb-9261-f9a914c7c1bb}" ma:sspId="7378aa68-586f-4892-bb77-0985b40f41a6" ma:termSetId="ff8f31fd-7572-41dc-9fe4-bd4c6d280f39" ma:anchorId="00000000-0000-0000-0000-000000000000" ma:open="false" ma:isKeyword="false">
      <xsd:complexType>
        <xsd:sequence>
          <xsd:element ref="pc:Terms" minOccurs="0" maxOccurs="1"/>
        </xsd:sequence>
      </xsd:complexType>
    </xsd:element>
    <xsd:element name="lca20d149a844688b6abf34073d5c21d" ma:index="19" nillable="true" ma:taxonomy="true" ma:internalName="lca20d149a844688b6abf34073d5c21d" ma:taxonomyFieldName="TNOC_DocumentType" ma:displayName="Document type" ma:fieldId="{5ca20d14-9a84-4688-b6ab-f34073d5c21d}" ma:sspId="7378aa68-586f-4892-bb77-0985b40f41a6" ma:termSetId="e8a13a9e-c4f3-4184-b8d9-8210abad4948" ma:anchorId="00000000-0000-0000-0000-000000000000" ma:open="false" ma:isKeyword="false">
      <xsd:complexType>
        <xsd:sequence>
          <xsd:element ref="pc:Terms" minOccurs="0" maxOccurs="1"/>
        </xsd:sequence>
      </xsd:complexType>
    </xsd:element>
    <xsd:element name="_dlc_DocIdUrl" ma:index="20"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bac4ab11065f4f6c809c820c57e320e5" ma:index="22" nillable="true" ma:taxonomy="true" ma:internalName="bac4ab11065f4f6c809c820c57e320e5" ma:taxonomyFieldName="TNOC_DocumentCategory" ma:displayName="Document category" ma:fieldId="{bac4ab11-065f-4f6c-809c-820c57e320e5}" ma:sspId="7378aa68-586f-4892-bb77-0985b40f41a6" ma:termSetId="94d42b6a-4155-4fa6-95e9-087bc306ceb3"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dexed="true" ma:internalName="_dlc_DocId"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18535ab-76b3-4d8d-bdf5-251469fdd337" elementFormDefault="qualified">
    <xsd:import namespace="http://schemas.microsoft.com/office/2006/documentManagement/types"/>
    <xsd:import namespace="http://schemas.microsoft.com/office/infopath/2007/PartnerControls"/>
    <xsd:element name="MediaServiceMetadata" ma:index="24" nillable="true" ma:displayName="MediaServiceMetadata" ma:hidden="true" ma:internalName="MediaServiceMetadata" ma:readOnly="true">
      <xsd:simpleType>
        <xsd:restriction base="dms:Note"/>
      </xsd:simpleType>
    </xsd:element>
    <xsd:element name="MediaServiceFastMetadata" ma:index="25" nillable="true" ma:displayName="MediaServiceFastMetadata" ma:hidden="true" ma:internalName="MediaServiceFastMetadata" ma:readOnly="true">
      <xsd:simpleType>
        <xsd:restriction base="dms:Note"/>
      </xsd:simpleType>
    </xsd:element>
    <xsd:element name="MediaServiceSearchProperties" ma:index="26"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11" ma:displayName="Author"/>
        <xsd:element ref="dcterms:created" minOccurs="0" maxOccurs="1"/>
        <xsd:element ref="dc:identifier" minOccurs="0" maxOccurs="1"/>
        <xsd:element name="contentType" minOccurs="0" maxOccurs="1" type="xsd:string" ma:index="0"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ct:contentTypeSchema xmlns:ct="http://schemas.microsoft.com/office/2006/metadata/contentType" xmlns:ma="http://schemas.microsoft.com/office/2006/metadata/properties/metaAttributes" ct:_="" ma:_="" ma:contentTypeName="Document" ma:contentTypeID="0x010100E36CEBB10FA8A54DBC6ED2A2707E04AC" ma:contentTypeVersion="3" ma:contentTypeDescription="Create a new document." ma:contentTypeScope="" ma:versionID="3912bcc683ed253b0917f5458dee41ff">
  <xsd:schema xmlns:xsd="http://www.w3.org/2001/XMLSchema" xmlns:xs="http://www.w3.org/2001/XMLSchema" xmlns:p="http://schemas.microsoft.com/office/2006/metadata/properties" xmlns:ns2="518e16b8-fb8a-4972-ae6d-68a0f9d08e9c" targetNamespace="http://schemas.microsoft.com/office/2006/metadata/properties" ma:root="true" ma:fieldsID="a06f253722652efd74e2fc3ecb0db8d8" ns2:_="">
    <xsd:import namespace="518e16b8-fb8a-4972-ae6d-68a0f9d08e9c"/>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8e16b8-fb8a-4972-ae6d-68a0f9d08e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5C6209A-C2AA-4B29-947C-A543CC88CDC2}"/>
</file>

<file path=customXml/itemProps2.xml><?xml version="1.0" encoding="utf-8"?>
<ds:datastoreItem xmlns:ds="http://schemas.openxmlformats.org/officeDocument/2006/customXml" ds:itemID="{E6303193-EE24-47F2-B2ED-7F9DE184AAC6}"/>
</file>

<file path=customXml/itemProps3.xml><?xml version="1.0" encoding="utf-8"?>
<ds:datastoreItem xmlns:ds="http://schemas.openxmlformats.org/officeDocument/2006/customXml" ds:itemID="{9FA60884-AF70-4A10-8D1C-976C1D2A7735}">
  <ds:schemaRefs>
    <ds:schemaRef ds:uri="http://schemas.microsoft.com/sharepoint/v3/contenttype/forms"/>
  </ds:schemaRefs>
</ds:datastoreItem>
</file>

<file path=customXml/itemProps4.xml><?xml version="1.0" encoding="utf-8"?>
<ds:datastoreItem xmlns:ds="http://schemas.openxmlformats.org/officeDocument/2006/customXml" ds:itemID="{46235C49-B2CF-415B-8D5A-4AFED496B6EA}">
  <ds:schemaRefs>
    <ds:schemaRef ds:uri="http://purl.org/dc/dcmitype/"/>
    <ds:schemaRef ds:uri="http://www.w3.org/XML/1998/namespace"/>
    <ds:schemaRef ds:uri="2f6a910d-138e-42c1-8e8a-320c1b7cf3f7"/>
    <ds:schemaRef ds:uri="http://purl.org/dc/elements/1.1/"/>
    <ds:schemaRef ds:uri="http://schemas.microsoft.com/office/2006/documentManagement/types"/>
    <ds:schemaRef ds:uri="http://schemas.microsoft.com/office/infopath/2007/PartnerControls"/>
    <ds:schemaRef ds:uri="http://schemas.microsoft.com/office/2006/metadata/properties"/>
    <ds:schemaRef ds:uri="http://purl.org/dc/terms/"/>
    <ds:schemaRef ds:uri="http://schemas.openxmlformats.org/package/2006/metadata/core-properties"/>
    <ds:schemaRef ds:uri="618535ab-76b3-4d8d-bdf5-251469fdd337"/>
    <ds:schemaRef ds:uri="9c55a58d-dea8-4fca-9186-98d827bbee5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EOL invulling totaal</vt:lpstr>
      <vt:lpstr>SP0 punt einde afval</vt:lpstr>
      <vt:lpstr>SP 1 Verdeling EOL</vt:lpstr>
      <vt:lpstr>SP 2 EOL efficientie </vt:lpstr>
      <vt:lpstr>SP 3 hergebruik</vt:lpstr>
      <vt:lpstr>SP 4 recycling</vt:lpstr>
      <vt:lpstr>SP 5 AVI</vt:lpstr>
      <vt:lpstr>Dropdowns</vt:lpstr>
      <vt:lpstr>'SP 1 Verdeling EOL'!_ftn1</vt:lpstr>
      <vt:lpstr>'SP 1 Verdeling EOL'!_ftnref1</vt:lpstr>
      <vt:lpstr>'SP 3 hergebruik'!_Toc149053134</vt:lpstr>
      <vt:lpstr>'SP 4 recycling'!_Toc149053134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Jansen, K.M. (Kamiel)</dc:creator>
  <cp:keywords/>
  <dc:description/>
  <cp:lastModifiedBy>Jansen, K.M. (Kamiel)</cp:lastModifiedBy>
  <cp:revision/>
  <dcterms:created xsi:type="dcterms:W3CDTF">2020-04-30T14:03:40Z</dcterms:created>
  <dcterms:modified xsi:type="dcterms:W3CDTF">2025-11-06T15:01:16Z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0x010100E36CEBB10FA8A54DBC6ED2A2707E04AC</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20a95cf3-d2d3-4918-8ef9-bd415dfc7201</vt:lpwstr>
  </property>
  <property fmtid="{D5CDD505-2E9C-101B-9397-08002B2CF9AE}" pid="8" name="TNOC_DocumentSetType">
    <vt:lpwstr/>
  </property>
  <property fmtid="{D5CDD505-2E9C-101B-9397-08002B2CF9AE}" pid="9" name="MediaServiceImageTags">
    <vt:lpwstr/>
  </property>
</Properties>
</file>